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19/Marshal, Jane/19-129/"/>
    </mc:Choice>
  </mc:AlternateContent>
  <bookViews>
    <workbookView xWindow="0" yWindow="0" windowWidth="23040" windowHeight="9210"/>
  </bookViews>
  <sheets>
    <sheet name="FY19" sheetId="1" r:id="rId1"/>
    <sheet name="FY18" sheetId="5" r:id="rId2"/>
    <sheet name="FY17" sheetId="6" r:id="rId3"/>
    <sheet name="FY16" sheetId="7" r:id="rId4"/>
    <sheet name="FY15" sheetId="8" r:id="rId5"/>
    <sheet name="FY14" sheetId="9" r:id="rId6"/>
    <sheet name="FY13" sheetId="10" r:id="rId7"/>
    <sheet name="FY12" sheetId="12" r:id="rId8"/>
  </sheets>
  <definedNames>
    <definedName name="_xlnm._FilterDatabase" localSheetId="0" hidden="1">'FY19'!#REF!</definedName>
    <definedName name="_xlnm.Print_Area" localSheetId="0">'FY19'!$A$1:$R$24</definedName>
    <definedName name="_xlnm.Print_Titles" localSheetId="0">'FY19'!$F:$F,'FY19'!$1:$6</definedName>
    <definedName name="Z_20B99845_3F68_4C90_9D52_7B02EA8CDFF0_.wvu.PrintArea" localSheetId="0" hidden="1">'FY19'!$A$1:$R$24</definedName>
    <definedName name="Z_20B99845_3F68_4C90_9D52_7B02EA8CDFF0_.wvu.PrintTitles" localSheetId="0" hidden="1">'FY19'!$F:$F,'FY19'!$1:$6</definedName>
  </definedNames>
  <calcPr calcId="162913"/>
  <customWorkbookViews>
    <customWorkbookView name="kpeters - Personal View" guid="{20B99845-3F68-4C90-9D52-7B02EA8CDFF0}" mergeInterval="0" personalView="1" xWindow="22" yWindow="77" windowWidth="1154" windowHeight="503" activeSheetId="2" showComments="commIndAndComment"/>
  </customWorkbookViews>
</workbook>
</file>

<file path=xl/calcChain.xml><?xml version="1.0" encoding="utf-8"?>
<calcChain xmlns="http://schemas.openxmlformats.org/spreadsheetml/2006/main">
  <c r="L21" i="10" l="1"/>
  <c r="K21" i="10"/>
  <c r="J21" i="10"/>
  <c r="I21" i="10"/>
  <c r="O18" i="10"/>
  <c r="N18" i="10"/>
  <c r="G18" i="10"/>
  <c r="O17" i="10"/>
  <c r="N17" i="10"/>
  <c r="G17" i="10"/>
  <c r="O16" i="10"/>
  <c r="N16" i="10"/>
  <c r="G16" i="10"/>
  <c r="O15" i="10"/>
  <c r="N15" i="10"/>
  <c r="G15" i="10"/>
  <c r="O14" i="10"/>
  <c r="N14" i="10"/>
  <c r="G14" i="10"/>
  <c r="O13" i="10"/>
  <c r="N13" i="10"/>
  <c r="G13" i="10"/>
  <c r="O12" i="10"/>
  <c r="N12" i="10"/>
  <c r="G12" i="10"/>
  <c r="O11" i="10"/>
  <c r="N11" i="10"/>
  <c r="G11" i="10"/>
  <c r="O10" i="10"/>
  <c r="N10" i="10"/>
  <c r="G10" i="10"/>
  <c r="O9" i="10"/>
  <c r="N9" i="10"/>
  <c r="G9" i="10"/>
  <c r="O8" i="10"/>
  <c r="N8" i="10"/>
  <c r="N21" i="10" s="1"/>
  <c r="G8" i="10"/>
  <c r="O7" i="10"/>
  <c r="O21" i="10" s="1"/>
  <c r="N7" i="10"/>
  <c r="G7" i="10"/>
  <c r="L18" i="12"/>
  <c r="K18" i="12"/>
  <c r="J18" i="12"/>
  <c r="I18" i="12"/>
  <c r="N17" i="12"/>
  <c r="M17" i="12"/>
  <c r="O17" i="12" s="1"/>
  <c r="G17" i="12"/>
  <c r="N16" i="12"/>
  <c r="M16" i="12"/>
  <c r="O16" i="12" s="1"/>
  <c r="G16" i="12"/>
  <c r="N15" i="12"/>
  <c r="M15" i="12"/>
  <c r="O15" i="12" s="1"/>
  <c r="G15" i="12"/>
  <c r="O14" i="12"/>
  <c r="N14" i="12"/>
  <c r="M14" i="12"/>
  <c r="G14" i="12"/>
  <c r="O13" i="12"/>
  <c r="N13" i="12"/>
  <c r="M13" i="12"/>
  <c r="G13" i="12"/>
  <c r="O12" i="12"/>
  <c r="N12" i="12"/>
  <c r="M12" i="12"/>
  <c r="G12" i="12"/>
  <c r="O11" i="12"/>
  <c r="N11" i="12"/>
  <c r="M11" i="12"/>
  <c r="G11" i="12"/>
  <c r="O10" i="12"/>
  <c r="N10" i="12"/>
  <c r="M10" i="12"/>
  <c r="G10" i="12"/>
  <c r="O9" i="12"/>
  <c r="N9" i="12"/>
  <c r="M9" i="12"/>
  <c r="G9" i="12"/>
  <c r="O8" i="12"/>
  <c r="N8" i="12"/>
  <c r="M8" i="12"/>
  <c r="G8" i="12"/>
  <c r="O7" i="12"/>
  <c r="O18" i="12" s="1"/>
  <c r="N7" i="12"/>
  <c r="N18" i="12" s="1"/>
  <c r="G7" i="12"/>
  <c r="L22" i="9"/>
  <c r="K22" i="9"/>
  <c r="J22" i="9"/>
  <c r="I22" i="9"/>
  <c r="O21" i="9"/>
  <c r="N21" i="9"/>
  <c r="O20" i="9"/>
  <c r="N20" i="9"/>
  <c r="O19" i="9"/>
  <c r="N19" i="9"/>
  <c r="G18" i="9"/>
  <c r="G17" i="9"/>
  <c r="G16" i="9"/>
  <c r="G15" i="9"/>
  <c r="G14" i="9"/>
  <c r="G13" i="9"/>
  <c r="G12" i="9"/>
  <c r="G11" i="9"/>
  <c r="G10" i="9"/>
  <c r="G9" i="9"/>
  <c r="M8" i="9"/>
  <c r="O8" i="9" s="1"/>
  <c r="G8" i="9"/>
  <c r="O7" i="9"/>
  <c r="N7" i="9"/>
  <c r="G7" i="9"/>
  <c r="L19" i="8"/>
  <c r="K19" i="8"/>
  <c r="J19" i="8"/>
  <c r="I19" i="8"/>
  <c r="G18" i="8"/>
  <c r="G17" i="8"/>
  <c r="G16" i="8"/>
  <c r="G15" i="8"/>
  <c r="G14" i="8"/>
  <c r="G13" i="8"/>
  <c r="G12" i="8"/>
  <c r="G11" i="8"/>
  <c r="G10" i="8"/>
  <c r="G9" i="8"/>
  <c r="N8" i="8"/>
  <c r="M8" i="8"/>
  <c r="M9" i="8" s="1"/>
  <c r="G8" i="8"/>
  <c r="O7" i="8"/>
  <c r="N7" i="8"/>
  <c r="G7" i="8"/>
  <c r="N8" i="9" l="1"/>
  <c r="M9" i="9"/>
  <c r="M10" i="8"/>
  <c r="O9" i="8"/>
  <c r="N9" i="8"/>
  <c r="O8" i="8"/>
  <c r="O9" i="9" l="1"/>
  <c r="M10" i="9"/>
  <c r="N9" i="9"/>
  <c r="M11" i="8"/>
  <c r="O10" i="8"/>
  <c r="N10" i="8"/>
  <c r="O10" i="9" l="1"/>
  <c r="N10" i="9"/>
  <c r="M11" i="9"/>
  <c r="M12" i="8"/>
  <c r="O11" i="8"/>
  <c r="N11" i="8"/>
  <c r="O11" i="9" l="1"/>
  <c r="M12" i="9"/>
  <c r="N11" i="9"/>
  <c r="M13" i="8"/>
  <c r="O12" i="8"/>
  <c r="N12" i="8"/>
  <c r="O12" i="9" l="1"/>
  <c r="N12" i="9"/>
  <c r="M13" i="9"/>
  <c r="M14" i="8"/>
  <c r="O13" i="8"/>
  <c r="N13" i="8"/>
  <c r="O13" i="9" l="1"/>
  <c r="M14" i="9"/>
  <c r="N13" i="9"/>
  <c r="M15" i="8"/>
  <c r="O14" i="8"/>
  <c r="N14" i="8"/>
  <c r="O14" i="9" l="1"/>
  <c r="N14" i="9"/>
  <c r="M15" i="9"/>
  <c r="M16" i="8"/>
  <c r="O15" i="8"/>
  <c r="N15" i="8"/>
  <c r="O15" i="9" l="1"/>
  <c r="M16" i="9"/>
  <c r="N15" i="9"/>
  <c r="M17" i="8"/>
  <c r="O16" i="8"/>
  <c r="N16" i="8"/>
  <c r="O16" i="9" l="1"/>
  <c r="N16" i="9"/>
  <c r="M17" i="9"/>
  <c r="M18" i="8"/>
  <c r="O17" i="8"/>
  <c r="N17" i="8"/>
  <c r="O17" i="9" l="1"/>
  <c r="M18" i="9"/>
  <c r="N17" i="9"/>
  <c r="O18" i="8"/>
  <c r="O19" i="8" s="1"/>
  <c r="N18" i="8"/>
  <c r="N19" i="8" s="1"/>
  <c r="O19" i="7"/>
  <c r="N19" i="7"/>
  <c r="J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P13" i="7"/>
  <c r="Q13" i="7" s="1"/>
  <c r="M13" i="7"/>
  <c r="L13" i="7"/>
  <c r="K13" i="7"/>
  <c r="R12" i="7"/>
  <c r="M12" i="7"/>
  <c r="L12" i="7"/>
  <c r="Q12" i="7" s="1"/>
  <c r="K12" i="7"/>
  <c r="P11" i="7"/>
  <c r="R11" i="7" s="1"/>
  <c r="M11" i="7"/>
  <c r="L11" i="7"/>
  <c r="K11" i="7"/>
  <c r="R10" i="7"/>
  <c r="Q10" i="7"/>
  <c r="P10" i="7"/>
  <c r="M10" i="7"/>
  <c r="L10" i="7"/>
  <c r="K10" i="7"/>
  <c r="P9" i="7"/>
  <c r="R9" i="7" s="1"/>
  <c r="M9" i="7"/>
  <c r="L9" i="7"/>
  <c r="K9" i="7"/>
  <c r="R8" i="7"/>
  <c r="Q8" i="7"/>
  <c r="P8" i="7"/>
  <c r="M8" i="7"/>
  <c r="L8" i="7"/>
  <c r="K8" i="7"/>
  <c r="K19" i="7" s="1"/>
  <c r="R7" i="7"/>
  <c r="M7" i="7"/>
  <c r="L7" i="7"/>
  <c r="L19" i="7" s="1"/>
  <c r="O18" i="9" l="1"/>
  <c r="O22" i="9" s="1"/>
  <c r="N18" i="9"/>
  <c r="N22" i="9" s="1"/>
  <c r="Q18" i="7"/>
  <c r="Q11" i="7"/>
  <c r="R13" i="7"/>
  <c r="P14" i="7"/>
  <c r="R14" i="7" s="1"/>
  <c r="P16" i="7"/>
  <c r="R16" i="7" s="1"/>
  <c r="P18" i="7"/>
  <c r="R18" i="7" s="1"/>
  <c r="P15" i="7"/>
  <c r="P17" i="7"/>
  <c r="Q7" i="7"/>
  <c r="Q9" i="7"/>
  <c r="Q17" i="7" l="1"/>
  <c r="R17" i="7"/>
  <c r="Q14" i="7"/>
  <c r="Q19" i="7" s="1"/>
  <c r="Q15" i="7"/>
  <c r="R15" i="7"/>
  <c r="R19" i="7" s="1"/>
  <c r="Q16" i="7"/>
  <c r="N19" i="6" l="1"/>
  <c r="M19" i="6"/>
  <c r="I19" i="6"/>
  <c r="Q18" i="6"/>
  <c r="O18" i="6"/>
  <c r="L18" i="6"/>
  <c r="K18" i="6"/>
  <c r="P18" i="6" s="1"/>
  <c r="J18" i="6"/>
  <c r="O17" i="6"/>
  <c r="Q17" i="6" s="1"/>
  <c r="L17" i="6"/>
  <c r="K17" i="6"/>
  <c r="J17" i="6"/>
  <c r="Q16" i="6"/>
  <c r="O16" i="6"/>
  <c r="L16" i="6"/>
  <c r="K16" i="6"/>
  <c r="P16" i="6" s="1"/>
  <c r="J16" i="6"/>
  <c r="O15" i="6"/>
  <c r="Q15" i="6" s="1"/>
  <c r="L15" i="6"/>
  <c r="K15" i="6"/>
  <c r="J15" i="6"/>
  <c r="Q14" i="6"/>
  <c r="O14" i="6"/>
  <c r="L14" i="6"/>
  <c r="K14" i="6"/>
  <c r="P14" i="6" s="1"/>
  <c r="J14" i="6"/>
  <c r="O13" i="6"/>
  <c r="Q13" i="6" s="1"/>
  <c r="L13" i="6"/>
  <c r="K13" i="6"/>
  <c r="J13" i="6"/>
  <c r="Q12" i="6"/>
  <c r="O12" i="6"/>
  <c r="L12" i="6"/>
  <c r="K12" i="6"/>
  <c r="P12" i="6" s="1"/>
  <c r="J12" i="6"/>
  <c r="O11" i="6"/>
  <c r="Q11" i="6" s="1"/>
  <c r="L11" i="6"/>
  <c r="K11" i="6"/>
  <c r="J11" i="6"/>
  <c r="Q10" i="6"/>
  <c r="O10" i="6"/>
  <c r="L10" i="6"/>
  <c r="K10" i="6"/>
  <c r="P10" i="6" s="1"/>
  <c r="J10" i="6"/>
  <c r="O9" i="6"/>
  <c r="Q9" i="6" s="1"/>
  <c r="L9" i="6"/>
  <c r="K9" i="6"/>
  <c r="J9" i="6"/>
  <c r="Q8" i="6"/>
  <c r="O8" i="6"/>
  <c r="L8" i="6"/>
  <c r="K8" i="6"/>
  <c r="P8" i="6" s="1"/>
  <c r="J8" i="6"/>
  <c r="Q7" i="6"/>
  <c r="Q19" i="6" s="1"/>
  <c r="P7" i="6"/>
  <c r="L7" i="6"/>
  <c r="K7" i="6"/>
  <c r="K19" i="6" s="1"/>
  <c r="J7" i="6"/>
  <c r="J19" i="6" s="1"/>
  <c r="P9" i="6" l="1"/>
  <c r="P19" i="6" s="1"/>
  <c r="P11" i="6"/>
  <c r="P13" i="6"/>
  <c r="P15" i="6"/>
  <c r="P17" i="6"/>
  <c r="Q9" i="1" l="1"/>
  <c r="Q7" i="1"/>
  <c r="P8" i="1"/>
  <c r="P9" i="1"/>
  <c r="P10" i="1"/>
  <c r="P11" i="1"/>
  <c r="P12" i="1"/>
  <c r="P13" i="1"/>
  <c r="P14" i="1"/>
  <c r="P15" i="1"/>
  <c r="P16" i="1"/>
  <c r="P17" i="1"/>
  <c r="P18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O19" i="1"/>
  <c r="N19" i="1"/>
  <c r="I19" i="1"/>
  <c r="J19" i="1"/>
  <c r="K7" i="1"/>
  <c r="Q14" i="1"/>
  <c r="K8" i="1"/>
  <c r="K9" i="1"/>
  <c r="K10" i="1"/>
  <c r="K16" i="1"/>
  <c r="K11" i="1"/>
  <c r="K13" i="1"/>
  <c r="K12" i="1"/>
  <c r="K15" i="1"/>
  <c r="K17" i="1"/>
  <c r="K14" i="1"/>
  <c r="K18" i="1"/>
  <c r="M18" i="1"/>
  <c r="M14" i="1"/>
  <c r="M17" i="1"/>
  <c r="M15" i="1"/>
  <c r="M12" i="1"/>
  <c r="M13" i="1"/>
  <c r="M11" i="1"/>
  <c r="M16" i="1"/>
  <c r="M10" i="1"/>
  <c r="M9" i="1"/>
  <c r="M8" i="1"/>
  <c r="M7" i="1"/>
  <c r="Q12" i="1"/>
  <c r="Q13" i="1"/>
  <c r="Q11" i="1"/>
  <c r="Q10" i="1"/>
  <c r="Q8" i="1"/>
  <c r="K19" i="1"/>
  <c r="Q15" i="1"/>
  <c r="Q16" i="1"/>
  <c r="Q17" i="1"/>
  <c r="Q18" i="1"/>
  <c r="Q19" i="1"/>
</calcChain>
</file>

<file path=xl/comments1.xml><?xml version="1.0" encoding="utf-8"?>
<comments xmlns="http://schemas.openxmlformats.org/spreadsheetml/2006/main">
  <authors>
    <author>Pam Bennett</author>
    <author>Cvieta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N = New Title I
P = Priority School
F = Focus School
S = Skipped School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1/2 day PreK equals .5 FTE</t>
        </r>
      </text>
    </comment>
    <comment ref="O6" authorId="1" shapeId="0">
      <text>
        <r>
          <rPr>
            <sz val="9"/>
            <color indexed="81"/>
            <rFont val="Tahoma"/>
            <family val="2"/>
          </rPr>
          <t xml:space="preserve">Note: 1/2 day Pre-K equals .5 FTE
</t>
        </r>
      </text>
    </comment>
  </commentList>
</comments>
</file>

<file path=xl/comments2.xml><?xml version="1.0" encoding="utf-8"?>
<comments xmlns="http://schemas.openxmlformats.org/spreadsheetml/2006/main">
  <authors>
    <author>Pam Bennett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N = New Title I
P = Priority School
F = Focus School
S = Skipped School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1/2 day PreK equals .5 FTE</t>
        </r>
      </text>
    </comment>
  </commentList>
</comments>
</file>

<file path=xl/comments3.xml><?xml version="1.0" encoding="utf-8"?>
<comments xmlns="http://schemas.openxmlformats.org/spreadsheetml/2006/main">
  <authors>
    <author>Pam Bennett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N = New Title I
P = Priority School
F = Focus School
S = Skipped School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1/2 day PreK equals .5 FTE</t>
        </r>
      </text>
    </comment>
  </commentList>
</comments>
</file>

<file path=xl/comments4.xml><?xml version="1.0" encoding="utf-8"?>
<comments xmlns="http://schemas.openxmlformats.org/spreadsheetml/2006/main">
  <authors>
    <author>Pam Bennett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N = New Title I
P = Priority School
F = Focus School
S = Skipped School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1/2 day PreK equals .5 FTE</t>
        </r>
      </text>
    </comment>
  </commentList>
</comments>
</file>

<file path=xl/comments5.xml><?xml version="1.0" encoding="utf-8"?>
<comments xmlns="http://schemas.openxmlformats.org/spreadsheetml/2006/main">
  <authors>
    <author>Pam Bennett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N = New Title I
P = Priority School
F = Focus School
S = Skipped School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1/2 day PreK equals .5 FTE</t>
        </r>
      </text>
    </comment>
  </commentList>
</comments>
</file>

<file path=xl/comments6.xml><?xml version="1.0" encoding="utf-8"?>
<comments xmlns="http://schemas.openxmlformats.org/spreadsheetml/2006/main">
  <authors>
    <author>Pam Bennett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N = New Title I
P = Priority School
F = Focus School
S = Skipped School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1/2 day PreK equals .5 FTE</t>
        </r>
      </text>
    </comment>
  </commentList>
</comments>
</file>

<file path=xl/comments7.xml><?xml version="1.0" encoding="utf-8"?>
<comments xmlns="http://schemas.openxmlformats.org/spreadsheetml/2006/main">
  <authors>
    <author>Pam Bennett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N = New Title I
C = Corrective Action
R = Restructuring
S = Skipped Schools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1/2 day PreK equals .5 FTE</t>
        </r>
      </text>
    </comment>
  </commentList>
</comments>
</file>

<file path=xl/sharedStrings.xml><?xml version="1.0" encoding="utf-8"?>
<sst xmlns="http://schemas.openxmlformats.org/spreadsheetml/2006/main" count="788" uniqueCount="142">
  <si>
    <t>Local School System</t>
  </si>
  <si>
    <t>E</t>
  </si>
  <si>
    <t>F</t>
  </si>
  <si>
    <t>G</t>
  </si>
  <si>
    <t>Total</t>
  </si>
  <si>
    <t>Per Pupil Allocation (PPA)</t>
  </si>
  <si>
    <t>H</t>
  </si>
  <si>
    <t>I</t>
  </si>
  <si>
    <t>J</t>
  </si>
  <si>
    <t xml:space="preserve">               </t>
  </si>
  <si>
    <t>D</t>
  </si>
  <si>
    <t>MSDE Sch ID #</t>
  </si>
  <si>
    <t>Table 7-9</t>
  </si>
  <si>
    <t>Table 4 A &amp; B</t>
  </si>
  <si>
    <r>
      <t xml:space="preserve">Specific Numeric Grade Span </t>
    </r>
    <r>
      <rPr>
        <b/>
        <sz val="10"/>
        <rFont val="Arial"/>
        <family val="2"/>
      </rPr>
      <t>(public)</t>
    </r>
  </si>
  <si>
    <r>
      <t>Note:</t>
    </r>
    <r>
      <rPr>
        <sz val="10"/>
        <rFont val="Arial"/>
        <family val="2"/>
      </rPr>
      <t xml:space="preserve"> 1/2 day Pre-K equals .5 FTE</t>
    </r>
  </si>
  <si>
    <t>SW or TAS</t>
  </si>
  <si>
    <t>Notations:</t>
  </si>
  <si>
    <r>
      <t xml:space="preserve">Number of Low- Income </t>
    </r>
    <r>
      <rPr>
        <b/>
        <sz val="9"/>
        <rFont val="Arial"/>
        <family val="2"/>
      </rPr>
      <t xml:space="preserve">Private </t>
    </r>
    <r>
      <rPr>
        <sz val="9"/>
        <rFont val="Arial"/>
        <family val="2"/>
      </rPr>
      <t xml:space="preserve">School Children  Residing in this School's Attendance Area. </t>
    </r>
  </si>
  <si>
    <t>K</t>
  </si>
  <si>
    <t>M</t>
  </si>
  <si>
    <t>N</t>
  </si>
  <si>
    <t>O</t>
  </si>
  <si>
    <t>FTE
Low Income Private School Children Residing in this School's Attendance Area.</t>
  </si>
  <si>
    <t>Submission Date</t>
  </si>
  <si>
    <t>N or  P or  F  or S</t>
  </si>
  <si>
    <t>CEP* School (Y or N)</t>
  </si>
  <si>
    <t>P</t>
  </si>
  <si>
    <t>Q</t>
  </si>
  <si>
    <t xml:space="preserve">L </t>
  </si>
  <si>
    <r>
      <t xml:space="preserve">Public </t>
    </r>
    <r>
      <rPr>
        <sz val="9"/>
        <rFont val="Arial"/>
        <family val="2"/>
      </rPr>
      <t>School Allocation              (L xP  =Q)</t>
    </r>
  </si>
  <si>
    <r>
      <t>FTE
Low Income Public School Children used to Allocate Title I Funds</t>
    </r>
    <r>
      <rPr>
        <vertAlign val="superscript"/>
        <sz val="9"/>
        <rFont val="Arial"/>
        <family val="2"/>
      </rPr>
      <t>2</t>
    </r>
  </si>
  <si>
    <r>
      <t xml:space="preserve">Percent of Poverty for Title I Allocations     </t>
    </r>
    <r>
      <rPr>
        <sz val="9"/>
        <rFont val="Arial"/>
        <family val="2"/>
      </rPr>
      <t xml:space="preserve">(I/H=M)  </t>
    </r>
    <r>
      <rPr>
        <sz val="10"/>
        <rFont val="Arial"/>
        <family val="2"/>
      </rPr>
      <t xml:space="preserve">   </t>
    </r>
  </si>
  <si>
    <t>For a CEP school, the Column I figure is equal to the lesser of (a) column K  or (b) column H.  In other words, the count cannot exceed the school's total enrollment.</t>
  </si>
  <si>
    <t>*Community Eligibility Provision</t>
  </si>
  <si>
    <r>
      <t xml:space="preserve">CEP Direct Certification count multiplied by the 1.6 multiplier </t>
    </r>
    <r>
      <rPr>
        <vertAlign val="superscript"/>
        <sz val="9"/>
        <rFont val="Arial"/>
        <family val="2"/>
      </rPr>
      <t>1</t>
    </r>
  </si>
  <si>
    <r>
      <t xml:space="preserve">Public </t>
    </r>
    <r>
      <rPr>
        <sz val="10"/>
        <rFont val="Arial"/>
        <family val="2"/>
      </rPr>
      <t xml:space="preserve">School Name                              </t>
    </r>
    <r>
      <rPr>
        <sz val="10"/>
        <color indexed="17"/>
        <rFont val="Arial"/>
        <family val="2"/>
      </rPr>
      <t xml:space="preserve"> (Must rank order by Percent  of Poverty highest to lowest, include Skipped Schools)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Charter school(s) place * after school name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</si>
  <si>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1.6 multiplier applies to a Community Eligibility school.</t>
    </r>
  </si>
  <si>
    <t>SW</t>
  </si>
  <si>
    <t>0510</t>
  </si>
  <si>
    <t>Bryant Woods Elementary</t>
  </si>
  <si>
    <t>PreK-5</t>
  </si>
  <si>
    <t>Y</t>
  </si>
  <si>
    <t>0608</t>
  </si>
  <si>
    <t>Stevens Forest Elementary</t>
  </si>
  <si>
    <t>0612</t>
  </si>
  <si>
    <t>Phelps Luck Elementary</t>
  </si>
  <si>
    <t>0618</t>
  </si>
  <si>
    <t>Laurel Woods Elementary</t>
  </si>
  <si>
    <t>0515</t>
  </si>
  <si>
    <t>Running Brook Elementary</t>
  </si>
  <si>
    <t>0517</t>
  </si>
  <si>
    <t>Swansfield Elementary</t>
  </si>
  <si>
    <t>0609</t>
  </si>
  <si>
    <t>Talbott Springs Elementary</t>
  </si>
  <si>
    <t>0103</t>
  </si>
  <si>
    <t>Deep Run Elementary</t>
  </si>
  <si>
    <t>0602</t>
  </si>
  <si>
    <t>Guilford Elementary</t>
  </si>
  <si>
    <t>0514</t>
  </si>
  <si>
    <t>Longfellow Elementary</t>
  </si>
  <si>
    <t>0616</t>
  </si>
  <si>
    <t>Cradlerock Elementary</t>
  </si>
  <si>
    <t>0620</t>
  </si>
  <si>
    <t>Bollman Bridge Elementary</t>
  </si>
  <si>
    <t>Howard County Public Schools</t>
  </si>
  <si>
    <r>
      <t>Public</t>
    </r>
    <r>
      <rPr>
        <sz val="9"/>
        <rFont val="Arial"/>
        <family val="2"/>
      </rPr>
      <t xml:space="preserve"> School Enrollment  (as of 9/30/17)</t>
    </r>
  </si>
  <si>
    <r>
      <t xml:space="preserve">Number of Low Income- </t>
    </r>
    <r>
      <rPr>
        <b/>
        <sz val="9"/>
        <rFont val="Arial"/>
        <family val="2"/>
      </rPr>
      <t xml:space="preserve">Public </t>
    </r>
    <r>
      <rPr>
        <sz val="9"/>
        <rFont val="Arial"/>
        <family val="2"/>
      </rPr>
      <t>School Children             (as of 10/31/17)</t>
    </r>
  </si>
  <si>
    <t>Number of  Direct Certification Children for NSLP in  CEP Schools    (10/31/17)</t>
  </si>
  <si>
    <t>Note: 1/2 day Pre-K equals .5 FTE</t>
  </si>
  <si>
    <t>Public School Name                               (Must rank order by Percent  of Poverty highest to lowest, include Skipped Schools)
Charter school(s) place * after school name</t>
  </si>
  <si>
    <t>Specific Numeric Grade Span (public)</t>
  </si>
  <si>
    <t>Public School Enrollment  (as of 9/30/16)</t>
  </si>
  <si>
    <t>Number of Low Income- Public School Children             (as of 10/31/16)</t>
  </si>
  <si>
    <t>Number of  Direct Certification Children for NSLP in  CEP Schools    (10/31/16)</t>
  </si>
  <si>
    <t>CEP Direct Certification count multiplied by the 1.6 multiplier 1</t>
  </si>
  <si>
    <t>FTE
Low Income Public School Children used to Allocate Title I Funds2</t>
  </si>
  <si>
    <t xml:space="preserve">Percent of Poverty for Title I Allocations     (I/H=M)     </t>
  </si>
  <si>
    <t xml:space="preserve">Number of Low- Income Private School Children  Residing in this School's Attendance Area. </t>
  </si>
  <si>
    <t>Public School Allocation              (L xP  =Q)</t>
  </si>
  <si>
    <t>1The 1.6 multiplier applies to a Community Eligibility school.</t>
  </si>
  <si>
    <t>R</t>
  </si>
  <si>
    <r>
      <t xml:space="preserve">Public </t>
    </r>
    <r>
      <rPr>
        <sz val="10"/>
        <rFont val="Arial"/>
        <family val="2"/>
      </rPr>
      <t xml:space="preserve">School Name                              </t>
    </r>
    <r>
      <rPr>
        <sz val="10"/>
        <color indexed="17"/>
        <rFont val="Arial"/>
        <family val="2"/>
      </rPr>
      <t xml:space="preserve"> (Must rank order by Percent  of Poverty highest to lowest)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Charter school(s) place * after school name</t>
    </r>
  </si>
  <si>
    <r>
      <t>Public</t>
    </r>
    <r>
      <rPr>
        <sz val="9"/>
        <rFont val="Arial"/>
        <family val="2"/>
      </rPr>
      <t xml:space="preserve"> School Enrollment  (as of 9/30/15)</t>
    </r>
  </si>
  <si>
    <r>
      <t xml:space="preserve">Number of Low Income- </t>
    </r>
    <r>
      <rPr>
        <b/>
        <sz val="9"/>
        <rFont val="Arial"/>
        <family val="2"/>
      </rPr>
      <t xml:space="preserve">Public </t>
    </r>
    <r>
      <rPr>
        <sz val="9"/>
        <rFont val="Arial"/>
        <family val="2"/>
      </rPr>
      <t>School Children             (as of 10/31/15)</t>
    </r>
  </si>
  <si>
    <t xml:space="preserve">Number of CEP Direct Certification Children (as of October) for CEP Schools </t>
  </si>
  <si>
    <r>
      <t xml:space="preserve">CEP count multiplied by the 1.6 multiplier </t>
    </r>
    <r>
      <rPr>
        <vertAlign val="superscript"/>
        <sz val="9"/>
        <rFont val="Arial"/>
        <family val="2"/>
      </rPr>
      <t>1</t>
    </r>
  </si>
  <si>
    <r>
      <t xml:space="preserve">Allocation for </t>
    </r>
    <r>
      <rPr>
        <b/>
        <sz val="9"/>
        <rFont val="Arial"/>
        <family val="2"/>
      </rPr>
      <t>Private</t>
    </r>
    <r>
      <rPr>
        <sz val="9"/>
        <rFont val="Arial"/>
        <family val="2"/>
      </rPr>
      <t xml:space="preserve"> School Children                (Ox P =R)</t>
    </r>
  </si>
  <si>
    <t>Table 7-10 /6</t>
  </si>
  <si>
    <t>The 1.6 multiplier applies only to a Community Eligibility school.</t>
  </si>
  <si>
    <r>
      <t>Public</t>
    </r>
    <r>
      <rPr>
        <sz val="9"/>
        <rFont val="Arial"/>
        <family val="2"/>
      </rPr>
      <t xml:space="preserve"> School Enrollment  (as of 9/30/14)</t>
    </r>
  </si>
  <si>
    <r>
      <t xml:space="preserve">Number of Low Income- </t>
    </r>
    <r>
      <rPr>
        <b/>
        <sz val="9"/>
        <rFont val="Arial"/>
        <family val="2"/>
      </rPr>
      <t xml:space="preserve">Public </t>
    </r>
    <r>
      <rPr>
        <sz val="9"/>
        <rFont val="Arial"/>
        <family val="2"/>
      </rPr>
      <t>School Children             (as of 10/31/14)</t>
    </r>
  </si>
  <si>
    <t>K-5</t>
  </si>
  <si>
    <t>Howard County Public School System</t>
  </si>
  <si>
    <t>L</t>
  </si>
  <si>
    <r>
      <t xml:space="preserve">Percent of Poverty      </t>
    </r>
    <r>
      <rPr>
        <sz val="9"/>
        <rFont val="Arial"/>
        <family val="2"/>
      </rPr>
      <t xml:space="preserve">(I/H=G)  </t>
    </r>
    <r>
      <rPr>
        <sz val="10"/>
        <rFont val="Arial"/>
        <family val="2"/>
      </rPr>
      <t xml:space="preserve">   </t>
    </r>
  </si>
  <si>
    <r>
      <t>Public</t>
    </r>
    <r>
      <rPr>
        <sz val="9"/>
        <rFont val="Arial"/>
        <family val="2"/>
      </rPr>
      <t xml:space="preserve"> School Enrollment  (as of 9/30/13)</t>
    </r>
  </si>
  <si>
    <r>
      <t xml:space="preserve">Number of Low Income- </t>
    </r>
    <r>
      <rPr>
        <b/>
        <sz val="9"/>
        <rFont val="Arial"/>
        <family val="2"/>
      </rPr>
      <t xml:space="preserve">Public </t>
    </r>
    <r>
      <rPr>
        <sz val="9"/>
        <rFont val="Arial"/>
        <family val="2"/>
      </rPr>
      <t>School Children             (as of 10/31/13)</t>
    </r>
  </si>
  <si>
    <t>FTE
Low Income Public School Children (10/31/13)</t>
  </si>
  <si>
    <r>
      <t xml:space="preserve">Public </t>
    </r>
    <r>
      <rPr>
        <sz val="9"/>
        <rFont val="Arial"/>
        <family val="2"/>
      </rPr>
      <t>School Allocation           (J x M =N)</t>
    </r>
  </si>
  <si>
    <r>
      <t xml:space="preserve">Allocation for </t>
    </r>
    <r>
      <rPr>
        <b/>
        <sz val="9"/>
        <rFont val="Arial"/>
        <family val="2"/>
      </rPr>
      <t>Private</t>
    </r>
    <r>
      <rPr>
        <sz val="9"/>
        <rFont val="Arial"/>
        <family val="2"/>
      </rPr>
      <t xml:space="preserve"> School Children                (L x M =O)</t>
    </r>
  </si>
  <si>
    <r>
      <t>Public</t>
    </r>
    <r>
      <rPr>
        <sz val="9"/>
        <rFont val="Arial"/>
        <family val="2"/>
      </rPr>
      <t xml:space="preserve"> School Enrollment  (as of 9/30/12)</t>
    </r>
  </si>
  <si>
    <r>
      <t xml:space="preserve">Number of Low Income- </t>
    </r>
    <r>
      <rPr>
        <b/>
        <sz val="9"/>
        <rFont val="Arial"/>
        <family val="2"/>
      </rPr>
      <t xml:space="preserve">Public </t>
    </r>
    <r>
      <rPr>
        <sz val="9"/>
        <rFont val="Arial"/>
        <family val="2"/>
      </rPr>
      <t>School Children             (as of 10/31/12)</t>
    </r>
  </si>
  <si>
    <t>FTE
Low Income Public School Children (10/31/12)</t>
  </si>
  <si>
    <t>PK-5</t>
  </si>
  <si>
    <t>TAS</t>
  </si>
  <si>
    <r>
      <rPr>
        <b/>
        <sz val="9"/>
        <rFont val="Arial"/>
        <family val="2"/>
      </rPr>
      <t xml:space="preserve">N or  </t>
    </r>
    <r>
      <rPr>
        <b/>
        <sz val="9"/>
        <color indexed="10"/>
        <rFont val="Arial"/>
        <family val="2"/>
      </rPr>
      <t xml:space="preserve">P or  F </t>
    </r>
    <r>
      <rPr>
        <b/>
        <sz val="9"/>
        <rFont val="Arial"/>
        <family val="2"/>
      </rPr>
      <t xml:space="preserve"> or S</t>
    </r>
  </si>
  <si>
    <r>
      <t>Public</t>
    </r>
    <r>
      <rPr>
        <sz val="9"/>
        <rFont val="Arial"/>
        <family val="2"/>
      </rPr>
      <t xml:space="preserve"> School Enrollment  (as of 9/30/11)</t>
    </r>
  </si>
  <si>
    <r>
      <t xml:space="preserve">Number of Low Income- </t>
    </r>
    <r>
      <rPr>
        <b/>
        <sz val="9"/>
        <rFont val="Arial"/>
        <family val="2"/>
      </rPr>
      <t xml:space="preserve">Public </t>
    </r>
    <r>
      <rPr>
        <sz val="9"/>
        <rFont val="Arial"/>
        <family val="2"/>
      </rPr>
      <t>School Children             (as of 10/31/11)</t>
    </r>
  </si>
  <si>
    <t>FTE
Low Income Public School Children (10/31/11)</t>
  </si>
  <si>
    <t>510</t>
  </si>
  <si>
    <t>Bryant Woods ES</t>
  </si>
  <si>
    <t>608</t>
  </si>
  <si>
    <t>Stevens Forest ES</t>
  </si>
  <si>
    <t>609</t>
  </si>
  <si>
    <t>Talbott Springs ES</t>
  </si>
  <si>
    <t>618</t>
  </si>
  <si>
    <t>Laurel Woods ES</t>
  </si>
  <si>
    <t>612</t>
  </si>
  <si>
    <t>Phelps Luck ES</t>
  </si>
  <si>
    <t>515</t>
  </si>
  <si>
    <t>Running Brook ES</t>
  </si>
  <si>
    <t>616</t>
  </si>
  <si>
    <t>Cradlerock ES</t>
  </si>
  <si>
    <t>517</t>
  </si>
  <si>
    <t>Swansfield ES</t>
  </si>
  <si>
    <t>514</t>
  </si>
  <si>
    <t>Longfellow ES</t>
  </si>
  <si>
    <t>103</t>
  </si>
  <si>
    <t>Deep Run ES</t>
  </si>
  <si>
    <t>620</t>
  </si>
  <si>
    <t>Bollman Bridge ES</t>
  </si>
  <si>
    <t>602</t>
  </si>
  <si>
    <t>Guilford ES</t>
  </si>
  <si>
    <t>Howard County Public Schools - LEA 13</t>
  </si>
  <si>
    <t>N or C or R or S</t>
  </si>
  <si>
    <r>
      <t xml:space="preserve">Public </t>
    </r>
    <r>
      <rPr>
        <sz val="10"/>
        <rFont val="Arial"/>
        <family val="2"/>
      </rPr>
      <t xml:space="preserve">School Name                               (Rank order by % highest to lowest)
</t>
    </r>
    <r>
      <rPr>
        <sz val="8"/>
        <rFont val="Arial"/>
        <family val="2"/>
      </rPr>
      <t>Charter school(s) place * after school name</t>
    </r>
  </si>
  <si>
    <t>Steven's Forest Elementary</t>
  </si>
  <si>
    <t xml:space="preserve">Table 7-10 </t>
  </si>
  <si>
    <r>
      <t>Public</t>
    </r>
    <r>
      <rPr>
        <sz val="9"/>
        <rFont val="Arial"/>
        <family val="2"/>
      </rPr>
      <t xml:space="preserve"> School Enrollment  (as of 9/30/10)</t>
    </r>
  </si>
  <si>
    <r>
      <t xml:space="preserve">Number of Low Income- </t>
    </r>
    <r>
      <rPr>
        <b/>
        <sz val="9"/>
        <rFont val="Arial"/>
        <family val="2"/>
      </rPr>
      <t xml:space="preserve">Public </t>
    </r>
    <r>
      <rPr>
        <sz val="9"/>
        <rFont val="Arial"/>
        <family val="2"/>
      </rPr>
      <t>School Children             (as of 10/31/10)</t>
    </r>
  </si>
  <si>
    <t>FTE
Low Income Public School Children (10/31/10)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</si>
</sst>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000"/>
    <numFmt numFmtId="167" formatCode="0.000000"/>
  </numFmts>
  <fonts count="20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7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9"/>
      <color indexed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0" fontId="2" fillId="0" borderId="0" xfId="0" applyFont="1" applyBorder="1"/>
    <xf numFmtId="49" fontId="2" fillId="2" borderId="2" xfId="0" applyNumberFormat="1" applyFont="1" applyFill="1" applyBorder="1"/>
    <xf numFmtId="0" fontId="3" fillId="0" borderId="2" xfId="0" applyFont="1" applyBorder="1"/>
    <xf numFmtId="0" fontId="1" fillId="0" borderId="1" xfId="0" applyFont="1" applyBorder="1"/>
    <xf numFmtId="49" fontId="1" fillId="0" borderId="2" xfId="0" applyNumberFormat="1" applyFont="1" applyBorder="1"/>
    <xf numFmtId="10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6" fillId="3" borderId="0" xfId="0" applyFont="1" applyFill="1" applyBorder="1"/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1" xfId="0" applyNumberFormat="1" applyFont="1" applyBorder="1"/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4" fillId="5" borderId="1" xfId="0" applyFont="1" applyFill="1" applyBorder="1" applyAlignment="1">
      <alignment horizontal="center" wrapText="1"/>
    </xf>
    <xf numFmtId="165" fontId="1" fillId="0" borderId="1" xfId="0" applyNumberFormat="1" applyFont="1" applyBorder="1"/>
    <xf numFmtId="165" fontId="2" fillId="0" borderId="1" xfId="0" applyNumberFormat="1" applyFont="1" applyBorder="1"/>
    <xf numFmtId="0" fontId="2" fillId="6" borderId="0" xfId="0" applyFont="1" applyFill="1" applyBorder="1"/>
    <xf numFmtId="0" fontId="5" fillId="7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/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165" fontId="2" fillId="0" borderId="1" xfId="0" applyNumberFormat="1" applyFont="1" applyFill="1" applyBorder="1"/>
    <xf numFmtId="0" fontId="2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" fontId="12" fillId="0" borderId="0" xfId="0" applyNumberFormat="1" applyFont="1"/>
    <xf numFmtId="49" fontId="1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5" fontId="2" fillId="11" borderId="1" xfId="0" applyNumberFormat="1" applyFont="1" applyFill="1" applyBorder="1"/>
    <xf numFmtId="14" fontId="2" fillId="0" borderId="0" xfId="0" applyNumberFormat="1" applyFont="1" applyAlignment="1">
      <alignment horizontal="center"/>
    </xf>
    <xf numFmtId="0" fontId="2" fillId="0" borderId="0" xfId="0" applyFont="1" applyFill="1"/>
    <xf numFmtId="49" fontId="1" fillId="0" borderId="2" xfId="0" applyNumberFormat="1" applyFont="1" applyBorder="1" applyAlignment="1">
      <alignment wrapText="1"/>
    </xf>
    <xf numFmtId="44" fontId="0" fillId="0" borderId="0" xfId="0" applyNumberFormat="1"/>
    <xf numFmtId="44" fontId="2" fillId="0" borderId="0" xfId="0" applyNumberFormat="1" applyFont="1"/>
    <xf numFmtId="164" fontId="2" fillId="0" borderId="0" xfId="0" applyNumberFormat="1" applyFont="1" applyBorder="1"/>
    <xf numFmtId="44" fontId="2" fillId="0" borderId="0" xfId="0" applyNumberFormat="1" applyFont="1" applyBorder="1"/>
    <xf numFmtId="164" fontId="2" fillId="0" borderId="0" xfId="0" applyNumberFormat="1" applyFont="1" applyFill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10" borderId="1" xfId="0" applyFont="1" applyFill="1" applyBorder="1" applyAlignment="1">
      <alignment horizontal="center" wrapText="1"/>
    </xf>
    <xf numFmtId="0" fontId="1" fillId="0" borderId="0" xfId="0" applyFont="1" applyFill="1"/>
    <xf numFmtId="1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9" fontId="1" fillId="2" borderId="2" xfId="0" applyNumberFormat="1" applyFont="1" applyFill="1" applyBorder="1"/>
    <xf numFmtId="165" fontId="1" fillId="0" borderId="1" xfId="0" applyNumberFormat="1" applyFont="1" applyFill="1" applyBorder="1"/>
    <xf numFmtId="165" fontId="1" fillId="11" borderId="1" xfId="0" applyNumberFormat="1" applyFont="1" applyFill="1" applyBorder="1"/>
    <xf numFmtId="164" fontId="1" fillId="0" borderId="0" xfId="0" applyNumberFormat="1" applyFont="1" applyFill="1"/>
    <xf numFmtId="0" fontId="1" fillId="6" borderId="0" xfId="0" applyFont="1" applyFill="1" applyBorder="1"/>
    <xf numFmtId="0" fontId="1" fillId="0" borderId="0" xfId="0" applyFont="1" applyFill="1" applyBorder="1"/>
    <xf numFmtId="0" fontId="4" fillId="3" borderId="0" xfId="0" applyFont="1" applyFill="1" applyBorder="1"/>
    <xf numFmtId="164" fontId="1" fillId="0" borderId="0" xfId="0" applyNumberFormat="1" applyFont="1" applyBorder="1"/>
    <xf numFmtId="44" fontId="1" fillId="0" borderId="0" xfId="0" applyNumberFormat="1" applyFont="1"/>
    <xf numFmtId="44" fontId="1" fillId="0" borderId="0" xfId="0" applyNumberFormat="1" applyFont="1" applyBorder="1"/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4" fillId="12" borderId="1" xfId="0" applyFont="1" applyFill="1" applyBorder="1" applyAlignment="1">
      <alignment horizontal="center" wrapText="1"/>
    </xf>
    <xf numFmtId="166" fontId="1" fillId="0" borderId="1" xfId="0" applyNumberFormat="1" applyFont="1" applyBorder="1"/>
    <xf numFmtId="0" fontId="1" fillId="2" borderId="1" xfId="0" applyFont="1" applyFill="1" applyBorder="1"/>
    <xf numFmtId="165" fontId="1" fillId="5" borderId="1" xfId="0" applyNumberFormat="1" applyFont="1" applyFill="1" applyBorder="1"/>
    <xf numFmtId="0" fontId="1" fillId="0" borderId="1" xfId="0" applyFont="1" applyFill="1" applyBorder="1"/>
    <xf numFmtId="165" fontId="1" fillId="8" borderId="1" xfId="0" applyNumberFormat="1" applyFont="1" applyFill="1" applyBorder="1"/>
    <xf numFmtId="164" fontId="3" fillId="13" borderId="1" xfId="0" applyNumberFormat="1" applyFont="1" applyFill="1" applyBorder="1"/>
    <xf numFmtId="0" fontId="4" fillId="13" borderId="0" xfId="0" applyFont="1" applyFill="1" applyBorder="1"/>
    <xf numFmtId="164" fontId="3" fillId="0" borderId="0" xfId="0" applyNumberFormat="1" applyFont="1" applyBorder="1"/>
    <xf numFmtId="165" fontId="1" fillId="0" borderId="0" xfId="0" applyNumberFormat="1" applyFont="1"/>
    <xf numFmtId="164" fontId="1" fillId="0" borderId="0" xfId="0" applyNumberFormat="1" applyFont="1"/>
    <xf numFmtId="0" fontId="4" fillId="14" borderId="1" xfId="0" applyFont="1" applyFill="1" applyBorder="1" applyAlignment="1">
      <alignment horizontal="center" wrapText="1"/>
    </xf>
    <xf numFmtId="0" fontId="1" fillId="0" borderId="2" xfId="0" applyNumberFormat="1" applyFont="1" applyFill="1" applyBorder="1"/>
    <xf numFmtId="165" fontId="1" fillId="14" borderId="1" xfId="0" applyNumberFormat="1" applyFont="1" applyFill="1" applyBorder="1"/>
    <xf numFmtId="164" fontId="1" fillId="2" borderId="1" xfId="0" applyNumberFormat="1" applyFont="1" applyFill="1" applyBorder="1"/>
    <xf numFmtId="44" fontId="1" fillId="0" borderId="0" xfId="1" applyFont="1" applyBorder="1"/>
    <xf numFmtId="164" fontId="0" fillId="0" borderId="0" xfId="0" applyNumberFormat="1"/>
    <xf numFmtId="167" fontId="1" fillId="0" borderId="0" xfId="0" applyNumberFormat="1" applyFont="1"/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/>
    <xf numFmtId="44" fontId="1" fillId="0" borderId="0" xfId="1" applyFont="1"/>
    <xf numFmtId="0" fontId="1" fillId="0" borderId="2" xfId="0" applyFont="1" applyBorder="1"/>
    <xf numFmtId="167" fontId="1" fillId="0" borderId="1" xfId="0" applyNumberFormat="1" applyFont="1" applyBorder="1"/>
    <xf numFmtId="167" fontId="1" fillId="2" borderId="1" xfId="0" applyNumberFormat="1" applyFont="1" applyFill="1" applyBorder="1"/>
    <xf numFmtId="167" fontId="1" fillId="0" borderId="0" xfId="0" applyNumberFormat="1" applyFont="1" applyBorder="1"/>
    <xf numFmtId="0" fontId="15" fillId="0" borderId="0" xfId="0" applyFont="1"/>
    <xf numFmtId="0" fontId="1" fillId="0" borderId="1" xfId="0" applyFont="1" applyBorder="1" applyAlignment="1">
      <alignment horizontal="right"/>
    </xf>
    <xf numFmtId="4" fontId="17" fillId="0" borderId="0" xfId="0" applyNumberFormat="1" applyFont="1"/>
    <xf numFmtId="0" fontId="18" fillId="0" borderId="0" xfId="0" applyFont="1"/>
    <xf numFmtId="8" fontId="1" fillId="0" borderId="0" xfId="0" applyNumberFormat="1" applyFont="1"/>
    <xf numFmtId="0" fontId="1" fillId="0" borderId="4" xfId="0" applyFont="1" applyBorder="1"/>
    <xf numFmtId="0" fontId="4" fillId="0" borderId="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49" fontId="19" fillId="0" borderId="1" xfId="0" quotePrefix="1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/>
    <xf numFmtId="165" fontId="1" fillId="15" borderId="1" xfId="0" applyNumberFormat="1" applyFont="1" applyFill="1" applyBorder="1"/>
    <xf numFmtId="0" fontId="1" fillId="4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6" xfId="0" applyBorder="1" applyAlignment="1"/>
    <xf numFmtId="0" fontId="1" fillId="0" borderId="4" xfId="0" applyFont="1" applyBorder="1" applyAlignment="1">
      <alignment horizontal="center"/>
    </xf>
    <xf numFmtId="0" fontId="0" fillId="0" borderId="4" xfId="0" applyBorder="1" applyAlignment="1"/>
    <xf numFmtId="14" fontId="2" fillId="0" borderId="4" xfId="0" applyNumberFormat="1" applyFont="1" applyBorder="1" applyAlignment="1"/>
    <xf numFmtId="0" fontId="2" fillId="0" borderId="4" xfId="0" applyFont="1" applyBorder="1" applyAlignment="1"/>
    <xf numFmtId="14" fontId="1" fillId="0" borderId="4" xfId="0" applyNumberFormat="1" applyFont="1" applyBorder="1" applyAlignment="1"/>
    <xf numFmtId="0" fontId="1" fillId="0" borderId="4" xfId="0" applyFont="1" applyBorder="1" applyAlignment="1"/>
    <xf numFmtId="0" fontId="1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36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323850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9"/>
  <sheetViews>
    <sheetView tabSelected="1" zoomScaleNormal="100" workbookViewId="0">
      <selection activeCell="Q16" sqref="Q16"/>
    </sheetView>
  </sheetViews>
  <sheetFormatPr defaultColWidth="8.88671875" defaultRowHeight="12.75" x14ac:dyDescent="0.2"/>
  <cols>
    <col min="1" max="1" width="2.6640625" style="24" customWidth="1"/>
    <col min="2" max="2" width="2.5546875" style="12" customWidth="1"/>
    <col min="3" max="3" width="7.109375" style="12" customWidth="1"/>
    <col min="4" max="4" width="6.109375" style="12" customWidth="1"/>
    <col min="5" max="5" width="16.5546875" style="12" customWidth="1"/>
    <col min="6" max="6" width="7.109375" style="1" customWidth="1"/>
    <col min="7" max="7" width="6.21875" style="1" customWidth="1"/>
    <col min="8" max="8" width="7.5546875" style="1" customWidth="1"/>
    <col min="9" max="9" width="7.44140625" style="1" customWidth="1"/>
    <col min="10" max="11" width="8.21875" style="1" customWidth="1"/>
    <col min="12" max="12" width="8.77734375" style="1" customWidth="1"/>
    <col min="13" max="13" width="8" style="1" customWidth="1"/>
    <col min="14" max="15" width="8.5546875" style="1" customWidth="1"/>
    <col min="16" max="16" width="9.21875" style="1" customWidth="1"/>
    <col min="17" max="17" width="13.77734375" style="1" bestFit="1" customWidth="1"/>
    <col min="18" max="18" width="11.44140625" style="1" bestFit="1" customWidth="1"/>
    <col min="19" max="16384" width="8.88671875" style="1"/>
  </cols>
  <sheetData>
    <row r="1" spans="1:18" x14ac:dyDescent="0.2">
      <c r="B1" s="22"/>
      <c r="C1" s="22"/>
      <c r="D1" s="22"/>
      <c r="E1" s="22"/>
      <c r="F1" s="21"/>
      <c r="G1" s="21"/>
      <c r="H1" s="21"/>
      <c r="I1" s="21"/>
      <c r="J1" s="21"/>
      <c r="K1" s="21"/>
      <c r="L1" s="21"/>
      <c r="M1" s="21"/>
    </row>
    <row r="2" spans="1:18" ht="15" x14ac:dyDescent="0.2">
      <c r="B2" s="20"/>
      <c r="C2" s="20"/>
      <c r="D2" s="35"/>
      <c r="E2" s="133" t="s">
        <v>65</v>
      </c>
      <c r="F2" s="134"/>
      <c r="G2" s="135">
        <v>43040</v>
      </c>
      <c r="H2" s="136"/>
    </row>
    <row r="3" spans="1:18" ht="15" x14ac:dyDescent="0.2">
      <c r="E3" s="131" t="s">
        <v>0</v>
      </c>
      <c r="F3" s="132"/>
      <c r="G3" s="34" t="s">
        <v>24</v>
      </c>
      <c r="I3" s="1" t="s">
        <v>9</v>
      </c>
      <c r="J3" s="18" t="s">
        <v>15</v>
      </c>
      <c r="K3" s="18"/>
      <c r="L3" s="18"/>
      <c r="M3" s="18"/>
    </row>
    <row r="4" spans="1:18" ht="12.75" customHeight="1" x14ac:dyDescent="0.2">
      <c r="B4" s="23"/>
    </row>
    <row r="5" spans="1:18" x14ac:dyDescent="0.2">
      <c r="B5" s="129" t="s">
        <v>17</v>
      </c>
      <c r="C5" s="130"/>
      <c r="D5" s="13" t="s">
        <v>10</v>
      </c>
      <c r="E5" s="44" t="s">
        <v>1</v>
      </c>
      <c r="F5" s="45" t="s">
        <v>2</v>
      </c>
      <c r="G5" s="44" t="s">
        <v>3</v>
      </c>
      <c r="H5" s="13" t="s">
        <v>6</v>
      </c>
      <c r="I5" s="13" t="s">
        <v>7</v>
      </c>
      <c r="J5" s="13" t="s">
        <v>8</v>
      </c>
      <c r="K5" s="13" t="s">
        <v>19</v>
      </c>
      <c r="L5" s="13" t="s">
        <v>29</v>
      </c>
      <c r="M5" s="13" t="s">
        <v>20</v>
      </c>
      <c r="N5" s="13" t="s">
        <v>21</v>
      </c>
      <c r="O5" s="13" t="s">
        <v>22</v>
      </c>
      <c r="P5" s="13" t="s">
        <v>27</v>
      </c>
      <c r="Q5" s="13" t="s">
        <v>28</v>
      </c>
    </row>
    <row r="6" spans="1:18" ht="114.6" customHeight="1" x14ac:dyDescent="0.2">
      <c r="B6" s="33" t="s">
        <v>25</v>
      </c>
      <c r="C6" s="17" t="s">
        <v>16</v>
      </c>
      <c r="D6" s="3" t="s">
        <v>11</v>
      </c>
      <c r="E6" s="19" t="s">
        <v>36</v>
      </c>
      <c r="F6" s="47" t="s">
        <v>14</v>
      </c>
      <c r="G6" s="36" t="s">
        <v>26</v>
      </c>
      <c r="H6" s="48" t="s">
        <v>66</v>
      </c>
      <c r="I6" s="26" t="s">
        <v>67</v>
      </c>
      <c r="J6" s="43" t="s">
        <v>68</v>
      </c>
      <c r="K6" s="43" t="s">
        <v>35</v>
      </c>
      <c r="L6" s="28" t="s">
        <v>31</v>
      </c>
      <c r="M6" s="40" t="s">
        <v>32</v>
      </c>
      <c r="N6" s="26" t="s">
        <v>18</v>
      </c>
      <c r="O6" s="38" t="s">
        <v>23</v>
      </c>
      <c r="P6" s="42" t="s">
        <v>5</v>
      </c>
      <c r="Q6" s="32" t="s">
        <v>30</v>
      </c>
      <c r="R6" s="51"/>
    </row>
    <row r="7" spans="1:18" ht="25.5" x14ac:dyDescent="0.2">
      <c r="A7" s="25">
        <v>1</v>
      </c>
      <c r="B7" s="13"/>
      <c r="C7" s="13" t="s">
        <v>38</v>
      </c>
      <c r="D7" s="9" t="s">
        <v>39</v>
      </c>
      <c r="E7" s="52" t="s">
        <v>40</v>
      </c>
      <c r="F7" s="9" t="s">
        <v>41</v>
      </c>
      <c r="G7" s="13" t="s">
        <v>42</v>
      </c>
      <c r="H7" s="29">
        <v>421</v>
      </c>
      <c r="I7" s="29">
        <v>265</v>
      </c>
      <c r="J7" s="29">
        <v>166</v>
      </c>
      <c r="K7" s="29">
        <f>SUM(J7*1.6)</f>
        <v>265.60000000000002</v>
      </c>
      <c r="L7" s="29">
        <f>I7</f>
        <v>265</v>
      </c>
      <c r="M7" s="10">
        <f>SUM(I7/H7)</f>
        <v>0.62945368171021376</v>
      </c>
      <c r="N7" s="8">
        <v>0</v>
      </c>
      <c r="O7" s="29">
        <v>0</v>
      </c>
      <c r="P7" s="11">
        <v>1095.8746940000001</v>
      </c>
      <c r="Q7" s="4">
        <f>SUM(L7*P7)</f>
        <v>290406.79391000001</v>
      </c>
      <c r="R7" s="51"/>
    </row>
    <row r="8" spans="1:18" ht="12.75" customHeight="1" x14ac:dyDescent="0.2">
      <c r="A8" s="25">
        <v>2</v>
      </c>
      <c r="B8" s="13"/>
      <c r="C8" s="13" t="s">
        <v>38</v>
      </c>
      <c r="D8" s="9" t="s">
        <v>45</v>
      </c>
      <c r="E8" s="52" t="s">
        <v>46</v>
      </c>
      <c r="F8" s="9" t="s">
        <v>41</v>
      </c>
      <c r="G8" s="13" t="s">
        <v>21</v>
      </c>
      <c r="H8" s="29">
        <v>583</v>
      </c>
      <c r="I8" s="29">
        <v>361</v>
      </c>
      <c r="J8" s="30"/>
      <c r="K8" s="29">
        <f>SUM(J8*1.6)</f>
        <v>0</v>
      </c>
      <c r="L8" s="29">
        <f t="shared" ref="L8:L18" si="0">I8</f>
        <v>361</v>
      </c>
      <c r="M8" s="10">
        <f>SUM(I8/H8)</f>
        <v>0.61921097770154376</v>
      </c>
      <c r="N8" s="2">
        <v>0</v>
      </c>
      <c r="O8" s="30">
        <v>0</v>
      </c>
      <c r="P8" s="11">
        <f t="shared" ref="P8:P18" si="1">P7</f>
        <v>1095.8746940000001</v>
      </c>
      <c r="Q8" s="4">
        <f>SUM(L8*P8)</f>
        <v>395610.76453400002</v>
      </c>
      <c r="R8" s="51"/>
    </row>
    <row r="9" spans="1:18" x14ac:dyDescent="0.2">
      <c r="A9" s="25">
        <v>3</v>
      </c>
      <c r="B9" s="13"/>
      <c r="C9" s="13" t="s">
        <v>38</v>
      </c>
      <c r="D9" s="9" t="s">
        <v>51</v>
      </c>
      <c r="E9" s="52" t="s">
        <v>52</v>
      </c>
      <c r="F9" s="9" t="s">
        <v>41</v>
      </c>
      <c r="G9" s="13" t="s">
        <v>21</v>
      </c>
      <c r="H9" s="29">
        <v>634</v>
      </c>
      <c r="I9" s="29">
        <v>377</v>
      </c>
      <c r="J9" s="30"/>
      <c r="K9" s="29">
        <f>SUM(J9*1.6)</f>
        <v>0</v>
      </c>
      <c r="L9" s="29">
        <f t="shared" si="0"/>
        <v>377</v>
      </c>
      <c r="M9" s="10">
        <f>SUM(I9/H9)</f>
        <v>0.59463722397476337</v>
      </c>
      <c r="N9" s="8">
        <v>1</v>
      </c>
      <c r="O9" s="29">
        <v>1</v>
      </c>
      <c r="P9" s="11">
        <f t="shared" si="1"/>
        <v>1095.8746940000001</v>
      </c>
      <c r="Q9" s="4">
        <f>SUM(L9*P9)</f>
        <v>413144.75963800005</v>
      </c>
      <c r="R9" s="51"/>
    </row>
    <row r="10" spans="1:18" ht="25.5" x14ac:dyDescent="0.2">
      <c r="A10" s="25">
        <v>4</v>
      </c>
      <c r="B10" s="13"/>
      <c r="C10" s="13" t="s">
        <v>38</v>
      </c>
      <c r="D10" s="9" t="s">
        <v>47</v>
      </c>
      <c r="E10" s="52" t="s">
        <v>48</v>
      </c>
      <c r="F10" s="9" t="s">
        <v>41</v>
      </c>
      <c r="G10" s="13" t="s">
        <v>21</v>
      </c>
      <c r="H10" s="29">
        <v>611</v>
      </c>
      <c r="I10" s="29">
        <v>361</v>
      </c>
      <c r="J10" s="29"/>
      <c r="K10" s="29">
        <f t="shared" ref="K10:K18" si="2">SUM(J10*1.6)</f>
        <v>0</v>
      </c>
      <c r="L10" s="29">
        <f t="shared" si="0"/>
        <v>361</v>
      </c>
      <c r="M10" s="10">
        <f t="shared" ref="M10:M18" si="3">SUM(I10/H10)</f>
        <v>0.5908346972176759</v>
      </c>
      <c r="N10" s="2">
        <v>0</v>
      </c>
      <c r="O10" s="30">
        <v>0</v>
      </c>
      <c r="P10" s="11">
        <f t="shared" si="1"/>
        <v>1095.8746940000001</v>
      </c>
      <c r="Q10" s="4">
        <f t="shared" ref="Q10:Q18" si="4">SUM(L10*P10)</f>
        <v>395610.76453400002</v>
      </c>
      <c r="R10" s="51"/>
    </row>
    <row r="11" spans="1:18" ht="25.5" x14ac:dyDescent="0.2">
      <c r="A11" s="25">
        <v>5</v>
      </c>
      <c r="B11" s="13"/>
      <c r="C11" s="13" t="s">
        <v>38</v>
      </c>
      <c r="D11" s="9" t="s">
        <v>43</v>
      </c>
      <c r="E11" s="52" t="s">
        <v>44</v>
      </c>
      <c r="F11" s="9" t="s">
        <v>41</v>
      </c>
      <c r="G11" s="13" t="s">
        <v>21</v>
      </c>
      <c r="H11" s="29">
        <v>415</v>
      </c>
      <c r="I11" s="29">
        <v>241</v>
      </c>
      <c r="J11" s="29"/>
      <c r="K11" s="29">
        <f>SUM(J11*1.6)</f>
        <v>0</v>
      </c>
      <c r="L11" s="29">
        <f t="shared" si="0"/>
        <v>241</v>
      </c>
      <c r="M11" s="10">
        <f>SUM(I11/H11)</f>
        <v>0.58072289156626511</v>
      </c>
      <c r="N11" s="8">
        <v>1</v>
      </c>
      <c r="O11" s="29">
        <v>1</v>
      </c>
      <c r="P11" s="11">
        <f t="shared" si="1"/>
        <v>1095.8746940000001</v>
      </c>
      <c r="Q11" s="4">
        <f>SUM(L11*P11)</f>
        <v>264105.80125400005</v>
      </c>
      <c r="R11" s="51"/>
    </row>
    <row r="12" spans="1:18" x14ac:dyDescent="0.2">
      <c r="A12" s="25">
        <v>6</v>
      </c>
      <c r="B12" s="13"/>
      <c r="C12" s="13" t="s">
        <v>38</v>
      </c>
      <c r="D12" s="9" t="s">
        <v>55</v>
      </c>
      <c r="E12" s="52" t="s">
        <v>56</v>
      </c>
      <c r="F12" s="9" t="s">
        <v>41</v>
      </c>
      <c r="G12" s="13" t="s">
        <v>21</v>
      </c>
      <c r="H12" s="29">
        <v>837</v>
      </c>
      <c r="I12" s="29">
        <v>449</v>
      </c>
      <c r="J12" s="29"/>
      <c r="K12" s="29">
        <f>SUM(J12*1.6)</f>
        <v>0</v>
      </c>
      <c r="L12" s="29">
        <f t="shared" si="0"/>
        <v>449</v>
      </c>
      <c r="M12" s="10">
        <f>SUM(I12/H12)</f>
        <v>0.53643966547192357</v>
      </c>
      <c r="N12" s="2">
        <v>1</v>
      </c>
      <c r="O12" s="30">
        <v>1</v>
      </c>
      <c r="P12" s="11">
        <f t="shared" si="1"/>
        <v>1095.8746940000001</v>
      </c>
      <c r="Q12" s="4">
        <f>SUM(L12*P12)</f>
        <v>492047.73760600004</v>
      </c>
      <c r="R12" s="51"/>
    </row>
    <row r="13" spans="1:18" x14ac:dyDescent="0.2">
      <c r="A13" s="25">
        <v>7</v>
      </c>
      <c r="B13" s="13"/>
      <c r="C13" s="13" t="s">
        <v>38</v>
      </c>
      <c r="D13" s="9" t="s">
        <v>61</v>
      </c>
      <c r="E13" s="52" t="s">
        <v>62</v>
      </c>
      <c r="F13" s="9" t="s">
        <v>41</v>
      </c>
      <c r="G13" s="13" t="s">
        <v>21</v>
      </c>
      <c r="H13" s="29">
        <v>519</v>
      </c>
      <c r="I13" s="29">
        <v>277</v>
      </c>
      <c r="J13" s="29"/>
      <c r="K13" s="29">
        <f>SUM(J13*1.6)</f>
        <v>0</v>
      </c>
      <c r="L13" s="29">
        <f t="shared" si="0"/>
        <v>277</v>
      </c>
      <c r="M13" s="10">
        <f>SUM(I13/H13)</f>
        <v>0.53371868978805392</v>
      </c>
      <c r="N13" s="8">
        <v>0</v>
      </c>
      <c r="O13" s="29">
        <v>0</v>
      </c>
      <c r="P13" s="11">
        <f t="shared" si="1"/>
        <v>1095.8746940000001</v>
      </c>
      <c r="Q13" s="4">
        <f>SUM(L13*P13)</f>
        <v>303557.29023800005</v>
      </c>
      <c r="R13" s="51"/>
    </row>
    <row r="14" spans="1:18" ht="25.5" x14ac:dyDescent="0.2">
      <c r="A14" s="25">
        <v>8</v>
      </c>
      <c r="B14" s="13"/>
      <c r="C14" s="13" t="s">
        <v>38</v>
      </c>
      <c r="D14" s="9" t="s">
        <v>49</v>
      </c>
      <c r="E14" s="52" t="s">
        <v>50</v>
      </c>
      <c r="F14" s="9" t="s">
        <v>41</v>
      </c>
      <c r="G14" s="13" t="s">
        <v>21</v>
      </c>
      <c r="H14" s="29">
        <v>497</v>
      </c>
      <c r="I14" s="29">
        <v>250</v>
      </c>
      <c r="J14" s="30"/>
      <c r="K14" s="29">
        <f>SUM(J14*1.6)</f>
        <v>0</v>
      </c>
      <c r="L14" s="29">
        <f t="shared" si="0"/>
        <v>250</v>
      </c>
      <c r="M14" s="10">
        <f>SUM(I14/H14)</f>
        <v>0.50301810865191143</v>
      </c>
      <c r="N14" s="2">
        <v>2</v>
      </c>
      <c r="O14" s="30">
        <v>2</v>
      </c>
      <c r="P14" s="11">
        <f t="shared" si="1"/>
        <v>1095.8746940000001</v>
      </c>
      <c r="Q14" s="4">
        <f>SUM(L14*P14)</f>
        <v>273968.67350000003</v>
      </c>
      <c r="R14" s="51"/>
    </row>
    <row r="15" spans="1:18" x14ac:dyDescent="0.2">
      <c r="A15" s="25">
        <v>9</v>
      </c>
      <c r="B15" s="13"/>
      <c r="C15" s="13" t="s">
        <v>38</v>
      </c>
      <c r="D15" s="9" t="s">
        <v>59</v>
      </c>
      <c r="E15" s="52" t="s">
        <v>60</v>
      </c>
      <c r="F15" s="9" t="s">
        <v>41</v>
      </c>
      <c r="G15" s="13" t="s">
        <v>21</v>
      </c>
      <c r="H15" s="29">
        <v>441</v>
      </c>
      <c r="I15" s="29">
        <v>218</v>
      </c>
      <c r="J15" s="30"/>
      <c r="K15" s="29">
        <f>SUM(J15*1.6)</f>
        <v>0</v>
      </c>
      <c r="L15" s="29">
        <f t="shared" si="0"/>
        <v>218</v>
      </c>
      <c r="M15" s="10">
        <f>SUM(I15/H15)</f>
        <v>0.4943310657596372</v>
      </c>
      <c r="N15" s="8">
        <v>0</v>
      </c>
      <c r="O15" s="29">
        <v>0</v>
      </c>
      <c r="P15" s="11">
        <f t="shared" si="1"/>
        <v>1095.8746940000001</v>
      </c>
      <c r="Q15" s="4">
        <f>SUM(L15*P15)</f>
        <v>238900.68329200003</v>
      </c>
      <c r="R15" s="51"/>
    </row>
    <row r="16" spans="1:18" ht="25.5" x14ac:dyDescent="0.2">
      <c r="A16" s="25">
        <v>10</v>
      </c>
      <c r="B16" s="13"/>
      <c r="C16" s="13" t="s">
        <v>38</v>
      </c>
      <c r="D16" s="9" t="s">
        <v>53</v>
      </c>
      <c r="E16" s="52" t="s">
        <v>54</v>
      </c>
      <c r="F16" s="9" t="s">
        <v>41</v>
      </c>
      <c r="G16" s="13" t="s">
        <v>21</v>
      </c>
      <c r="H16" s="29">
        <v>491</v>
      </c>
      <c r="I16" s="29">
        <v>241</v>
      </c>
      <c r="J16" s="29"/>
      <c r="K16" s="29">
        <f t="shared" si="2"/>
        <v>0</v>
      </c>
      <c r="L16" s="29">
        <f t="shared" si="0"/>
        <v>241</v>
      </c>
      <c r="M16" s="10">
        <f t="shared" si="3"/>
        <v>0.49083503054989819</v>
      </c>
      <c r="N16" s="2">
        <v>2</v>
      </c>
      <c r="O16" s="30">
        <v>2</v>
      </c>
      <c r="P16" s="11">
        <f t="shared" si="1"/>
        <v>1095.8746940000001</v>
      </c>
      <c r="Q16" s="4">
        <f t="shared" si="4"/>
        <v>264105.80125400005</v>
      </c>
      <c r="R16" s="51"/>
    </row>
    <row r="17" spans="1:18" ht="25.5" x14ac:dyDescent="0.2">
      <c r="A17" s="25">
        <v>11</v>
      </c>
      <c r="B17" s="13"/>
      <c r="C17" s="13" t="s">
        <v>38</v>
      </c>
      <c r="D17" s="9" t="s">
        <v>63</v>
      </c>
      <c r="E17" s="52" t="s">
        <v>64</v>
      </c>
      <c r="F17" s="9" t="s">
        <v>41</v>
      </c>
      <c r="G17" s="13" t="s">
        <v>21</v>
      </c>
      <c r="H17" s="29">
        <v>722</v>
      </c>
      <c r="I17" s="29">
        <v>337</v>
      </c>
      <c r="J17" s="30"/>
      <c r="K17" s="29">
        <f t="shared" si="2"/>
        <v>0</v>
      </c>
      <c r="L17" s="29">
        <f t="shared" si="0"/>
        <v>337</v>
      </c>
      <c r="M17" s="10">
        <f t="shared" si="3"/>
        <v>0.46675900277008309</v>
      </c>
      <c r="N17" s="8">
        <v>0</v>
      </c>
      <c r="O17" s="29">
        <v>0</v>
      </c>
      <c r="P17" s="11">
        <f t="shared" si="1"/>
        <v>1095.8746940000001</v>
      </c>
      <c r="Q17" s="4">
        <f t="shared" si="4"/>
        <v>369309.77187800006</v>
      </c>
      <c r="R17" s="51"/>
    </row>
    <row r="18" spans="1:18" x14ac:dyDescent="0.2">
      <c r="A18" s="25">
        <v>12</v>
      </c>
      <c r="B18" s="13"/>
      <c r="C18" s="13" t="s">
        <v>38</v>
      </c>
      <c r="D18" s="9" t="s">
        <v>57</v>
      </c>
      <c r="E18" s="52" t="s">
        <v>58</v>
      </c>
      <c r="F18" s="9" t="s">
        <v>41</v>
      </c>
      <c r="G18" s="13" t="s">
        <v>21</v>
      </c>
      <c r="H18" s="29">
        <v>450</v>
      </c>
      <c r="I18" s="29">
        <v>195</v>
      </c>
      <c r="J18" s="30"/>
      <c r="K18" s="29">
        <f t="shared" si="2"/>
        <v>0</v>
      </c>
      <c r="L18" s="29">
        <f t="shared" si="0"/>
        <v>195</v>
      </c>
      <c r="M18" s="10">
        <f t="shared" si="3"/>
        <v>0.43333333333333335</v>
      </c>
      <c r="N18" s="2">
        <v>2</v>
      </c>
      <c r="O18" s="30">
        <v>2</v>
      </c>
      <c r="P18" s="11">
        <f t="shared" si="1"/>
        <v>1095.8746940000001</v>
      </c>
      <c r="Q18" s="4">
        <f t="shared" si="4"/>
        <v>213695.56533000001</v>
      </c>
      <c r="R18" s="51"/>
    </row>
    <row r="19" spans="1:18" x14ac:dyDescent="0.2">
      <c r="E19" s="14"/>
      <c r="F19" s="7" t="s">
        <v>4</v>
      </c>
      <c r="G19" s="6"/>
      <c r="H19" s="6"/>
      <c r="I19" s="41">
        <f>SUM(I7:I18)</f>
        <v>3572</v>
      </c>
      <c r="J19" s="41">
        <f>SUM(J7:J18)</f>
        <v>166</v>
      </c>
      <c r="K19" s="41">
        <f>SUM(K7:K18)</f>
        <v>265.60000000000002</v>
      </c>
      <c r="L19" s="41">
        <f>SUM(L7:L18)</f>
        <v>3572</v>
      </c>
      <c r="M19" s="49"/>
      <c r="N19" s="41">
        <f>SUM(N7:N18)</f>
        <v>9</v>
      </c>
      <c r="O19" s="41">
        <f>SUM(O7:O18)</f>
        <v>9</v>
      </c>
      <c r="P19" s="49"/>
      <c r="Q19" s="15">
        <f>SUM(Q7:Q18)</f>
        <v>3914464.4069680003</v>
      </c>
      <c r="R19" s="57"/>
    </row>
    <row r="20" spans="1:18" x14ac:dyDescent="0.2">
      <c r="F20" s="5"/>
      <c r="G20" s="5"/>
      <c r="H20" s="5"/>
      <c r="I20" s="31" t="s">
        <v>12</v>
      </c>
      <c r="J20" s="5"/>
      <c r="K20" s="5"/>
      <c r="M20" s="27"/>
      <c r="N20" s="31" t="s">
        <v>12</v>
      </c>
      <c r="P20" s="27"/>
      <c r="Q20" s="16" t="s">
        <v>13</v>
      </c>
    </row>
    <row r="21" spans="1:18" x14ac:dyDescent="0.2">
      <c r="D21" s="37" t="s">
        <v>34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8" ht="15" x14ac:dyDescent="0.2">
      <c r="A22" s="46">
        <v>1</v>
      </c>
      <c r="B22" s="127" t="s">
        <v>37</v>
      </c>
      <c r="C22" s="128"/>
      <c r="D22" s="128"/>
      <c r="E22" s="128"/>
      <c r="F22" s="128"/>
      <c r="G22" s="128"/>
      <c r="H22" s="128"/>
      <c r="I22" s="5"/>
      <c r="J22" s="5"/>
      <c r="K22" s="5"/>
      <c r="L22" s="5"/>
      <c r="M22" s="5"/>
      <c r="N22" s="5"/>
      <c r="O22" s="5"/>
      <c r="P22" s="55"/>
      <c r="Q22" s="39"/>
    </row>
    <row r="23" spans="1:18" ht="15" x14ac:dyDescent="0.2">
      <c r="A23" s="46">
        <v>2</v>
      </c>
      <c r="B23" s="127" t="s">
        <v>33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8" ht="15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3"/>
      <c r="R24" s="54"/>
    </row>
    <row r="25" spans="1:18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8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8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8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8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6"/>
    </row>
    <row r="30" spans="1:18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8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8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3:17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3:17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3:17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3:17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3:17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3:17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3:17" x14ac:dyDescent="0.2">
      <c r="C39" s="50"/>
      <c r="F39" s="5"/>
      <c r="G39" s="5"/>
      <c r="H39" s="5"/>
      <c r="I39" s="5"/>
      <c r="J39" s="5"/>
      <c r="K39" s="5"/>
      <c r="L39" s="5"/>
      <c r="M39" s="5"/>
      <c r="N39" s="5"/>
      <c r="O39" s="39"/>
      <c r="P39" s="5"/>
      <c r="Q39" s="5"/>
    </row>
  </sheetData>
  <customSheetViews>
    <customSheetView guid="{20B99845-3F68-4C90-9D52-7B02EA8CDFF0}" showPageBreaks="1" fitToPage="1" printArea="1" view="pageLayout" topLeftCell="F7">
      <selection activeCell="P22" sqref="P22"/>
      <pageMargins left="0.25" right="0.25" top="1" bottom="0.5" header="0.5" footer="0.5"/>
      <printOptions horizontalCentered="1"/>
      <pageSetup scale="72" fitToHeight="0" orientation="landscape" r:id="rId1"/>
      <headerFooter alignWithMargins="0">
        <oddHeader xml:space="preserve">&amp;C&amp;"Arial,Bold"&amp;14Title I FY 17 Allocation Worksheet
School Year 2016-2017
</oddHeader>
        <oddFooter>&amp;L&amp;10 4/8/16&amp;R&amp;10SY 16-17</oddFooter>
      </headerFooter>
    </customSheetView>
  </customSheetViews>
  <mergeCells count="6">
    <mergeCell ref="B23:Q23"/>
    <mergeCell ref="B22:H22"/>
    <mergeCell ref="B5:C5"/>
    <mergeCell ref="E3:F3"/>
    <mergeCell ref="E2:F2"/>
    <mergeCell ref="G2:H2"/>
  </mergeCells>
  <phoneticPr fontId="0" type="noConversion"/>
  <printOptions horizontalCentered="1"/>
  <pageMargins left="0.25" right="0.25" top="1" bottom="0.5" header="0.5" footer="0.5"/>
  <pageSetup scale="72" fitToHeight="0" orientation="landscape" r:id="rId2"/>
  <headerFooter alignWithMargins="0">
    <oddHeader xml:space="preserve">&amp;C&amp;F
&amp;A
&amp;"Arial,Bold"&amp;14
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activeCell="B23" sqref="B23:Q23"/>
    </sheetView>
  </sheetViews>
  <sheetFormatPr defaultColWidth="8.88671875" defaultRowHeight="12.75" x14ac:dyDescent="0.2"/>
  <cols>
    <col min="1" max="1" width="2.6640625" style="60" customWidth="1"/>
    <col min="2" max="2" width="2.5546875" style="37" customWidth="1"/>
    <col min="3" max="3" width="7.109375" style="37" customWidth="1"/>
    <col min="4" max="4" width="6.109375" style="37" customWidth="1"/>
    <col min="5" max="5" width="16.5546875" style="37" customWidth="1"/>
    <col min="6" max="6" width="7.109375" style="34" customWidth="1"/>
    <col min="7" max="7" width="6.21875" style="34" customWidth="1"/>
    <col min="8" max="8" width="7.5546875" style="34" customWidth="1"/>
    <col min="9" max="9" width="7.44140625" style="34" customWidth="1"/>
    <col min="10" max="11" width="8.21875" style="34" customWidth="1"/>
    <col min="12" max="12" width="8.77734375" style="34" customWidth="1"/>
    <col min="13" max="13" width="8" style="34" customWidth="1"/>
    <col min="14" max="15" width="8.5546875" style="34" customWidth="1"/>
    <col min="16" max="16" width="9.21875" style="34" customWidth="1"/>
    <col min="17" max="17" width="13.77734375" style="34" bestFit="1" customWidth="1"/>
    <col min="18" max="18" width="10.33203125" style="34" bestFit="1" customWidth="1"/>
    <col min="19" max="16384" width="8.88671875" style="34"/>
  </cols>
  <sheetData>
    <row r="1" spans="1:18" x14ac:dyDescent="0.2">
      <c r="B1" s="61"/>
      <c r="C1" s="61"/>
      <c r="D1" s="61"/>
      <c r="E1" s="61"/>
      <c r="F1" s="62"/>
      <c r="G1" s="62"/>
      <c r="H1" s="62"/>
      <c r="I1" s="62"/>
      <c r="J1" s="62"/>
      <c r="K1" s="62"/>
      <c r="L1" s="62"/>
      <c r="M1" s="62"/>
    </row>
    <row r="2" spans="1:18" ht="15" x14ac:dyDescent="0.2">
      <c r="B2" s="59"/>
      <c r="C2" s="59"/>
      <c r="D2" s="59"/>
      <c r="E2" s="133" t="s">
        <v>65</v>
      </c>
      <c r="F2" s="134"/>
      <c r="G2" s="137">
        <v>43040</v>
      </c>
      <c r="H2" s="138"/>
    </row>
    <row r="3" spans="1:18" ht="15" x14ac:dyDescent="0.2">
      <c r="E3" s="139" t="s">
        <v>0</v>
      </c>
      <c r="F3" s="132"/>
      <c r="G3" s="34" t="s">
        <v>24</v>
      </c>
      <c r="I3" s="34" t="s">
        <v>9</v>
      </c>
      <c r="J3" s="18" t="s">
        <v>69</v>
      </c>
      <c r="K3" s="18"/>
      <c r="L3" s="18"/>
      <c r="M3" s="18"/>
    </row>
    <row r="4" spans="1:18" ht="12.75" customHeight="1" x14ac:dyDescent="0.2">
      <c r="B4" s="58"/>
    </row>
    <row r="5" spans="1:18" x14ac:dyDescent="0.2">
      <c r="B5" s="129" t="s">
        <v>17</v>
      </c>
      <c r="C5" s="130"/>
      <c r="D5" s="13" t="s">
        <v>10</v>
      </c>
      <c r="E5" s="44" t="s">
        <v>1</v>
      </c>
      <c r="F5" s="45" t="s">
        <v>2</v>
      </c>
      <c r="G5" s="44" t="s">
        <v>3</v>
      </c>
      <c r="H5" s="13" t="s">
        <v>6</v>
      </c>
      <c r="I5" s="13" t="s">
        <v>7</v>
      </c>
      <c r="J5" s="13" t="s">
        <v>8</v>
      </c>
      <c r="K5" s="13" t="s">
        <v>19</v>
      </c>
      <c r="L5" s="13" t="s">
        <v>29</v>
      </c>
      <c r="M5" s="13" t="s">
        <v>20</v>
      </c>
      <c r="N5" s="13" t="s">
        <v>21</v>
      </c>
      <c r="O5" s="13" t="s">
        <v>22</v>
      </c>
      <c r="P5" s="13" t="s">
        <v>27</v>
      </c>
      <c r="Q5" s="13" t="s">
        <v>28</v>
      </c>
    </row>
    <row r="6" spans="1:18" ht="114.6" customHeight="1" x14ac:dyDescent="0.2">
      <c r="B6" s="33" t="s">
        <v>25</v>
      </c>
      <c r="C6" s="36" t="s">
        <v>16</v>
      </c>
      <c r="D6" s="40" t="s">
        <v>11</v>
      </c>
      <c r="E6" s="19" t="s">
        <v>70</v>
      </c>
      <c r="F6" s="47" t="s">
        <v>71</v>
      </c>
      <c r="G6" s="36" t="s">
        <v>26</v>
      </c>
      <c r="H6" s="48" t="s">
        <v>72</v>
      </c>
      <c r="I6" s="26" t="s">
        <v>73</v>
      </c>
      <c r="J6" s="43" t="s">
        <v>74</v>
      </c>
      <c r="K6" s="43" t="s">
        <v>75</v>
      </c>
      <c r="L6" s="28" t="s">
        <v>76</v>
      </c>
      <c r="M6" s="40" t="s">
        <v>77</v>
      </c>
      <c r="N6" s="26" t="s">
        <v>78</v>
      </c>
      <c r="O6" s="38" t="s">
        <v>23</v>
      </c>
      <c r="P6" s="63" t="s">
        <v>5</v>
      </c>
      <c r="Q6" s="32" t="s">
        <v>79</v>
      </c>
      <c r="R6" s="64"/>
    </row>
    <row r="7" spans="1:18" ht="25.5" x14ac:dyDescent="0.2">
      <c r="A7" s="65">
        <v>1</v>
      </c>
      <c r="B7" s="13"/>
      <c r="C7" s="13" t="s">
        <v>38</v>
      </c>
      <c r="D7" s="9" t="s">
        <v>39</v>
      </c>
      <c r="E7" s="52" t="s">
        <v>40</v>
      </c>
      <c r="F7" s="9" t="s">
        <v>41</v>
      </c>
      <c r="G7" s="13" t="s">
        <v>42</v>
      </c>
      <c r="H7" s="29">
        <v>413</v>
      </c>
      <c r="I7" s="29">
        <v>283</v>
      </c>
      <c r="J7" s="29">
        <v>177</v>
      </c>
      <c r="K7" s="29">
        <v>283.2</v>
      </c>
      <c r="L7" s="29">
        <v>283</v>
      </c>
      <c r="M7" s="10">
        <v>0.68523002421307511</v>
      </c>
      <c r="N7" s="8">
        <v>0</v>
      </c>
      <c r="O7" s="29">
        <v>0</v>
      </c>
      <c r="P7" s="11">
        <v>1109.7262000000001</v>
      </c>
      <c r="Q7" s="11">
        <v>314052.51459999999</v>
      </c>
      <c r="R7" s="64"/>
    </row>
    <row r="8" spans="1:18" ht="12.75" customHeight="1" x14ac:dyDescent="0.2">
      <c r="A8" s="65">
        <v>2</v>
      </c>
      <c r="B8" s="13"/>
      <c r="C8" s="13" t="s">
        <v>38</v>
      </c>
      <c r="D8" s="9" t="s">
        <v>43</v>
      </c>
      <c r="E8" s="52" t="s">
        <v>44</v>
      </c>
      <c r="F8" s="9" t="s">
        <v>41</v>
      </c>
      <c r="G8" s="13" t="s">
        <v>21</v>
      </c>
      <c r="H8" s="29">
        <v>433</v>
      </c>
      <c r="I8" s="29">
        <v>289</v>
      </c>
      <c r="J8" s="29"/>
      <c r="K8" s="29">
        <v>0</v>
      </c>
      <c r="L8" s="29">
        <v>289</v>
      </c>
      <c r="M8" s="10">
        <v>0.66743648960739033</v>
      </c>
      <c r="N8" s="8">
        <v>0</v>
      </c>
      <c r="O8" s="29">
        <v>0</v>
      </c>
      <c r="P8" s="11">
        <v>1109.7262000000001</v>
      </c>
      <c r="Q8" s="11">
        <v>320710.87180000002</v>
      </c>
      <c r="R8" s="64"/>
    </row>
    <row r="9" spans="1:18" ht="25.5" x14ac:dyDescent="0.2">
      <c r="A9" s="65">
        <v>3</v>
      </c>
      <c r="B9" s="13" t="s">
        <v>2</v>
      </c>
      <c r="C9" s="13" t="s">
        <v>38</v>
      </c>
      <c r="D9" s="9" t="s">
        <v>45</v>
      </c>
      <c r="E9" s="52" t="s">
        <v>46</v>
      </c>
      <c r="F9" s="9" t="s">
        <v>41</v>
      </c>
      <c r="G9" s="13" t="s">
        <v>21</v>
      </c>
      <c r="H9" s="29">
        <v>605</v>
      </c>
      <c r="I9" s="29">
        <v>376</v>
      </c>
      <c r="J9" s="29"/>
      <c r="K9" s="29">
        <v>0</v>
      </c>
      <c r="L9" s="29">
        <v>376</v>
      </c>
      <c r="M9" s="10">
        <v>0.62148760330578512</v>
      </c>
      <c r="N9" s="8">
        <v>1</v>
      </c>
      <c r="O9" s="29">
        <v>1</v>
      </c>
      <c r="P9" s="11">
        <v>1070.21414</v>
      </c>
      <c r="Q9" s="11">
        <v>402400.51664000005</v>
      </c>
      <c r="R9" s="64"/>
    </row>
    <row r="10" spans="1:18" ht="25.5" x14ac:dyDescent="0.2">
      <c r="A10" s="65">
        <v>4</v>
      </c>
      <c r="B10" s="13" t="s">
        <v>2</v>
      </c>
      <c r="C10" s="13" t="s">
        <v>38</v>
      </c>
      <c r="D10" s="9" t="s">
        <v>47</v>
      </c>
      <c r="E10" s="52" t="s">
        <v>48</v>
      </c>
      <c r="F10" s="9" t="s">
        <v>41</v>
      </c>
      <c r="G10" s="13" t="s">
        <v>21</v>
      </c>
      <c r="H10" s="29">
        <v>601</v>
      </c>
      <c r="I10" s="29">
        <v>362</v>
      </c>
      <c r="J10" s="29"/>
      <c r="K10" s="29">
        <v>0</v>
      </c>
      <c r="L10" s="29">
        <v>362</v>
      </c>
      <c r="M10" s="10">
        <v>0.60232945091514145</v>
      </c>
      <c r="N10" s="8">
        <v>1</v>
      </c>
      <c r="O10" s="29">
        <v>1</v>
      </c>
      <c r="P10" s="11">
        <v>1070.21414</v>
      </c>
      <c r="Q10" s="11">
        <v>387417.51868000004</v>
      </c>
      <c r="R10" s="64"/>
    </row>
    <row r="11" spans="1:18" x14ac:dyDescent="0.2">
      <c r="A11" s="65">
        <v>5</v>
      </c>
      <c r="B11" s="13" t="s">
        <v>2</v>
      </c>
      <c r="C11" s="13" t="s">
        <v>38</v>
      </c>
      <c r="D11" s="9" t="s">
        <v>51</v>
      </c>
      <c r="E11" s="52" t="s">
        <v>52</v>
      </c>
      <c r="F11" s="9" t="s">
        <v>41</v>
      </c>
      <c r="G11" s="13" t="s">
        <v>21</v>
      </c>
      <c r="H11" s="29">
        <v>640</v>
      </c>
      <c r="I11" s="29">
        <v>356</v>
      </c>
      <c r="J11" s="29"/>
      <c r="K11" s="29">
        <v>0</v>
      </c>
      <c r="L11" s="29">
        <v>356</v>
      </c>
      <c r="M11" s="10">
        <v>0.55625000000000002</v>
      </c>
      <c r="N11" s="8">
        <v>0</v>
      </c>
      <c r="O11" s="29">
        <v>0</v>
      </c>
      <c r="P11" s="11">
        <v>1070.21414</v>
      </c>
      <c r="Q11" s="11">
        <v>380996.23384</v>
      </c>
      <c r="R11" s="64"/>
    </row>
    <row r="12" spans="1:18" x14ac:dyDescent="0.2">
      <c r="A12" s="65">
        <v>6</v>
      </c>
      <c r="B12" s="13" t="s">
        <v>2</v>
      </c>
      <c r="C12" s="13" t="s">
        <v>38</v>
      </c>
      <c r="D12" s="9" t="s">
        <v>55</v>
      </c>
      <c r="E12" s="52" t="s">
        <v>56</v>
      </c>
      <c r="F12" s="9" t="s">
        <v>41</v>
      </c>
      <c r="G12" s="13" t="s">
        <v>21</v>
      </c>
      <c r="H12" s="29">
        <v>816</v>
      </c>
      <c r="I12" s="29">
        <v>440</v>
      </c>
      <c r="J12" s="29"/>
      <c r="K12" s="29">
        <v>0</v>
      </c>
      <c r="L12" s="29">
        <v>440</v>
      </c>
      <c r="M12" s="10">
        <v>0.53921568627450978</v>
      </c>
      <c r="N12" s="8">
        <v>4</v>
      </c>
      <c r="O12" s="29">
        <v>4</v>
      </c>
      <c r="P12" s="11">
        <v>1070.21414</v>
      </c>
      <c r="Q12" s="11">
        <v>470894.22160000005</v>
      </c>
      <c r="R12" s="64"/>
    </row>
    <row r="13" spans="1:18" ht="25.5" x14ac:dyDescent="0.2">
      <c r="A13" s="65">
        <v>7</v>
      </c>
      <c r="B13" s="13" t="s">
        <v>2</v>
      </c>
      <c r="C13" s="13" t="s">
        <v>38</v>
      </c>
      <c r="D13" s="9" t="s">
        <v>53</v>
      </c>
      <c r="E13" s="52" t="s">
        <v>54</v>
      </c>
      <c r="F13" s="9" t="s">
        <v>41</v>
      </c>
      <c r="G13" s="13" t="s">
        <v>21</v>
      </c>
      <c r="H13" s="29">
        <v>501</v>
      </c>
      <c r="I13" s="29">
        <v>269</v>
      </c>
      <c r="J13" s="29"/>
      <c r="K13" s="29">
        <v>0</v>
      </c>
      <c r="L13" s="29">
        <v>269</v>
      </c>
      <c r="M13" s="10">
        <v>0.53692614770459079</v>
      </c>
      <c r="N13" s="8">
        <v>0</v>
      </c>
      <c r="O13" s="29">
        <v>0</v>
      </c>
      <c r="P13" s="11">
        <v>1070.21414</v>
      </c>
      <c r="Q13" s="11">
        <v>287887.60366000002</v>
      </c>
      <c r="R13" s="64"/>
    </row>
    <row r="14" spans="1:18" x14ac:dyDescent="0.2">
      <c r="A14" s="65">
        <v>8</v>
      </c>
      <c r="B14" s="13"/>
      <c r="C14" s="13" t="s">
        <v>38</v>
      </c>
      <c r="D14" s="9" t="s">
        <v>61</v>
      </c>
      <c r="E14" s="52" t="s">
        <v>62</v>
      </c>
      <c r="F14" s="9" t="s">
        <v>41</v>
      </c>
      <c r="G14" s="13" t="s">
        <v>21</v>
      </c>
      <c r="H14" s="29">
        <v>491</v>
      </c>
      <c r="I14" s="29">
        <v>245</v>
      </c>
      <c r="J14" s="29"/>
      <c r="K14" s="29">
        <v>0</v>
      </c>
      <c r="L14" s="29">
        <v>245</v>
      </c>
      <c r="M14" s="10">
        <v>0.49898167006109978</v>
      </c>
      <c r="N14" s="8">
        <v>0</v>
      </c>
      <c r="O14" s="29">
        <v>0</v>
      </c>
      <c r="P14" s="11">
        <v>1070.21414</v>
      </c>
      <c r="Q14" s="11">
        <v>262202.46429999999</v>
      </c>
      <c r="R14" s="64"/>
    </row>
    <row r="15" spans="1:18" x14ac:dyDescent="0.2">
      <c r="A15" s="65">
        <v>9</v>
      </c>
      <c r="B15" s="13"/>
      <c r="C15" s="13" t="s">
        <v>38</v>
      </c>
      <c r="D15" s="9" t="s">
        <v>57</v>
      </c>
      <c r="E15" s="52" t="s">
        <v>58</v>
      </c>
      <c r="F15" s="9" t="s">
        <v>41</v>
      </c>
      <c r="G15" s="13" t="s">
        <v>21</v>
      </c>
      <c r="H15" s="29">
        <v>451</v>
      </c>
      <c r="I15" s="29">
        <v>213</v>
      </c>
      <c r="J15" s="29"/>
      <c r="K15" s="29">
        <v>0</v>
      </c>
      <c r="L15" s="29">
        <v>213</v>
      </c>
      <c r="M15" s="10">
        <v>0.47228381374722839</v>
      </c>
      <c r="N15" s="8">
        <v>3</v>
      </c>
      <c r="O15" s="29">
        <v>3</v>
      </c>
      <c r="P15" s="11">
        <v>1070.21414</v>
      </c>
      <c r="Q15" s="11">
        <v>227955.61182000002</v>
      </c>
      <c r="R15" s="64"/>
    </row>
    <row r="16" spans="1:18" ht="25.5" x14ac:dyDescent="0.2">
      <c r="A16" s="65">
        <v>10</v>
      </c>
      <c r="B16" s="13" t="s">
        <v>2</v>
      </c>
      <c r="C16" s="13" t="s">
        <v>38</v>
      </c>
      <c r="D16" s="9" t="s">
        <v>49</v>
      </c>
      <c r="E16" s="52" t="s">
        <v>50</v>
      </c>
      <c r="F16" s="9" t="s">
        <v>41</v>
      </c>
      <c r="G16" s="13" t="s">
        <v>21</v>
      </c>
      <c r="H16" s="29">
        <v>515</v>
      </c>
      <c r="I16" s="29">
        <v>241</v>
      </c>
      <c r="J16" s="29"/>
      <c r="K16" s="29">
        <v>0</v>
      </c>
      <c r="L16" s="29">
        <v>241</v>
      </c>
      <c r="M16" s="10">
        <v>0.46796116504854368</v>
      </c>
      <c r="N16" s="8">
        <v>0</v>
      </c>
      <c r="O16" s="29">
        <v>0</v>
      </c>
      <c r="P16" s="11">
        <v>1070.21414</v>
      </c>
      <c r="Q16" s="11">
        <v>257921.60774000001</v>
      </c>
      <c r="R16" s="64"/>
    </row>
    <row r="17" spans="1:18" x14ac:dyDescent="0.2">
      <c r="A17" s="65">
        <v>11</v>
      </c>
      <c r="B17" s="13" t="s">
        <v>2</v>
      </c>
      <c r="C17" s="13" t="s">
        <v>38</v>
      </c>
      <c r="D17" s="9" t="s">
        <v>59</v>
      </c>
      <c r="E17" s="52" t="s">
        <v>60</v>
      </c>
      <c r="F17" s="9" t="s">
        <v>41</v>
      </c>
      <c r="G17" s="13" t="s">
        <v>21</v>
      </c>
      <c r="H17" s="29">
        <v>457</v>
      </c>
      <c r="I17" s="29">
        <v>211</v>
      </c>
      <c r="J17" s="29"/>
      <c r="K17" s="29">
        <v>0</v>
      </c>
      <c r="L17" s="29">
        <v>211</v>
      </c>
      <c r="M17" s="10">
        <v>0.46170678336980309</v>
      </c>
      <c r="N17" s="8">
        <v>0</v>
      </c>
      <c r="O17" s="29">
        <v>0</v>
      </c>
      <c r="P17" s="11">
        <v>1070.21414</v>
      </c>
      <c r="Q17" s="11">
        <v>225815.18354</v>
      </c>
      <c r="R17" s="64"/>
    </row>
    <row r="18" spans="1:18" ht="25.5" x14ac:dyDescent="0.2">
      <c r="A18" s="65">
        <v>12</v>
      </c>
      <c r="B18" s="13"/>
      <c r="C18" s="13" t="s">
        <v>38</v>
      </c>
      <c r="D18" s="9" t="s">
        <v>63</v>
      </c>
      <c r="E18" s="52" t="s">
        <v>64</v>
      </c>
      <c r="F18" s="9" t="s">
        <v>41</v>
      </c>
      <c r="G18" s="13" t="s">
        <v>21</v>
      </c>
      <c r="H18" s="29">
        <v>763</v>
      </c>
      <c r="I18" s="29">
        <v>336</v>
      </c>
      <c r="J18" s="29"/>
      <c r="K18" s="29">
        <v>0</v>
      </c>
      <c r="L18" s="29">
        <v>336</v>
      </c>
      <c r="M18" s="10">
        <v>0.44036697247706424</v>
      </c>
      <c r="N18" s="8">
        <v>1</v>
      </c>
      <c r="O18" s="29">
        <v>1</v>
      </c>
      <c r="P18" s="11">
        <v>1070.21414</v>
      </c>
      <c r="Q18" s="11">
        <v>359591.95104000001</v>
      </c>
      <c r="R18" s="64"/>
    </row>
    <row r="19" spans="1:18" x14ac:dyDescent="0.2">
      <c r="E19" s="66"/>
      <c r="F19" s="7" t="s">
        <v>4</v>
      </c>
      <c r="G19" s="67"/>
      <c r="H19" s="67"/>
      <c r="I19" s="68">
        <v>3621</v>
      </c>
      <c r="J19" s="68">
        <v>177</v>
      </c>
      <c r="K19" s="68">
        <v>283.2</v>
      </c>
      <c r="L19" s="68">
        <v>3621</v>
      </c>
      <c r="M19" s="69"/>
      <c r="N19" s="68">
        <v>10</v>
      </c>
      <c r="O19" s="68">
        <v>10</v>
      </c>
      <c r="P19" s="69"/>
      <c r="Q19" s="15">
        <v>3897846.2992600002</v>
      </c>
      <c r="R19" s="70"/>
    </row>
    <row r="20" spans="1:18" x14ac:dyDescent="0.2">
      <c r="F20" s="39"/>
      <c r="G20" s="39"/>
      <c r="H20" s="39"/>
      <c r="I20" s="71" t="s">
        <v>12</v>
      </c>
      <c r="J20" s="39"/>
      <c r="K20" s="39"/>
      <c r="M20" s="72"/>
      <c r="N20" s="71" t="s">
        <v>12</v>
      </c>
      <c r="P20" s="72"/>
      <c r="Q20" s="73" t="s">
        <v>13</v>
      </c>
    </row>
    <row r="21" spans="1:18" x14ac:dyDescent="0.2">
      <c r="D21" s="37" t="s">
        <v>34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8" ht="15" x14ac:dyDescent="0.2">
      <c r="A22" s="46">
        <v>1</v>
      </c>
      <c r="B22" s="127" t="s">
        <v>80</v>
      </c>
      <c r="C22" s="128"/>
      <c r="D22" s="128"/>
      <c r="E22" s="128"/>
      <c r="F22" s="128"/>
      <c r="G22" s="128"/>
      <c r="H22" s="128"/>
      <c r="I22" s="39"/>
      <c r="J22" s="39"/>
      <c r="K22" s="39"/>
      <c r="L22" s="39"/>
      <c r="M22" s="39"/>
      <c r="N22" s="39"/>
      <c r="O22" s="39"/>
      <c r="P22" s="74"/>
      <c r="Q22" s="39"/>
    </row>
    <row r="23" spans="1:18" ht="15" x14ac:dyDescent="0.2">
      <c r="A23" s="46">
        <v>2</v>
      </c>
      <c r="B23" s="127" t="s">
        <v>33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8" ht="15" x14ac:dyDescent="0.2"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53"/>
      <c r="R24" s="75"/>
    </row>
    <row r="25" spans="1:18" x14ac:dyDescent="0.2"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8" x14ac:dyDescent="0.2"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8" x14ac:dyDescent="0.2"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8" x14ac:dyDescent="0.2"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8" x14ac:dyDescent="0.2"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76"/>
    </row>
    <row r="30" spans="1:18" x14ac:dyDescent="0.2"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8" x14ac:dyDescent="0.2"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8" x14ac:dyDescent="0.2"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3:17" x14ac:dyDescent="0.2"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3:17" x14ac:dyDescent="0.2"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3:17" x14ac:dyDescent="0.2"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3:17" x14ac:dyDescent="0.2"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3:17" x14ac:dyDescent="0.2"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3:17" x14ac:dyDescent="0.2"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3:17" x14ac:dyDescent="0.2">
      <c r="C39" s="77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</sheetData>
  <mergeCells count="6">
    <mergeCell ref="B23:Q23"/>
    <mergeCell ref="E2:F2"/>
    <mergeCell ref="G2:H2"/>
    <mergeCell ref="E3:F3"/>
    <mergeCell ref="B5:C5"/>
    <mergeCell ref="B22:H22"/>
  </mergeCells>
  <pageMargins left="0.7" right="0.7" top="0.75" bottom="0.75" header="0.3" footer="0.3"/>
  <pageSetup scale="75" fitToHeight="0" orientation="landscape" horizontalDpi="4294967295" verticalDpi="4294967295" r:id="rId1"/>
  <headerFooter>
    <oddHeader>&amp;C&amp;F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B1" sqref="B1"/>
    </sheetView>
  </sheetViews>
  <sheetFormatPr defaultColWidth="8.88671875" defaultRowHeight="12.75" x14ac:dyDescent="0.2"/>
  <cols>
    <col min="1" max="1" width="2.5546875" style="37" customWidth="1"/>
    <col min="2" max="2" width="3.6640625" style="37" customWidth="1"/>
    <col min="3" max="3" width="6.109375" style="37" customWidth="1"/>
    <col min="4" max="4" width="16.5546875" style="37" customWidth="1"/>
    <col min="5" max="5" width="7.109375" style="34" customWidth="1"/>
    <col min="6" max="6" width="6.21875" style="34" customWidth="1"/>
    <col min="7" max="7" width="7.5546875" style="34" customWidth="1"/>
    <col min="8" max="8" width="7.88671875" style="34" bestFit="1" customWidth="1"/>
    <col min="9" max="10" width="8.21875" style="34" customWidth="1"/>
    <col min="11" max="11" width="8.77734375" style="34" customWidth="1"/>
    <col min="12" max="12" width="8" style="34" customWidth="1"/>
    <col min="13" max="13" width="8.5546875" style="34" customWidth="1"/>
    <col min="14" max="14" width="9.88671875" style="34" bestFit="1" customWidth="1"/>
    <col min="15" max="15" width="10.21875" style="34" customWidth="1"/>
    <col min="16" max="16" width="13.5546875" style="34" bestFit="1" customWidth="1"/>
    <col min="17" max="17" width="9.88671875" style="34" bestFit="1" customWidth="1"/>
    <col min="18" max="18" width="8.44140625" style="34" customWidth="1"/>
    <col min="19" max="16384" width="8.88671875" style="34"/>
  </cols>
  <sheetData>
    <row r="1" spans="1:17" x14ac:dyDescent="0.2">
      <c r="A1" s="61"/>
      <c r="B1" s="61"/>
      <c r="C1" s="61"/>
      <c r="D1" s="61"/>
      <c r="E1" s="62"/>
      <c r="F1" s="62"/>
      <c r="G1" s="62"/>
      <c r="H1" s="62"/>
      <c r="I1" s="62"/>
      <c r="J1" s="62"/>
      <c r="K1" s="62"/>
      <c r="L1" s="62"/>
    </row>
    <row r="2" spans="1:17" ht="15" x14ac:dyDescent="0.2">
      <c r="A2" s="59"/>
      <c r="B2" s="59"/>
      <c r="C2" s="59"/>
      <c r="D2" s="133" t="s">
        <v>65</v>
      </c>
      <c r="E2" s="134"/>
      <c r="F2" s="137">
        <v>42583</v>
      </c>
      <c r="G2" s="138"/>
    </row>
    <row r="3" spans="1:17" ht="15" x14ac:dyDescent="0.2">
      <c r="D3" s="139" t="s">
        <v>0</v>
      </c>
      <c r="E3" s="132"/>
      <c r="F3" s="34" t="s">
        <v>24</v>
      </c>
      <c r="H3" s="78"/>
      <c r="I3" s="18" t="s">
        <v>15</v>
      </c>
      <c r="J3" s="18"/>
      <c r="K3" s="18"/>
      <c r="L3" s="18"/>
    </row>
    <row r="4" spans="1:17" x14ac:dyDescent="0.2">
      <c r="A4" s="58"/>
    </row>
    <row r="5" spans="1:17" x14ac:dyDescent="0.2">
      <c r="A5" s="129" t="s">
        <v>17</v>
      </c>
      <c r="B5" s="130"/>
      <c r="C5" s="13" t="s">
        <v>10</v>
      </c>
      <c r="D5" s="44" t="s">
        <v>1</v>
      </c>
      <c r="E5" s="45" t="s">
        <v>2</v>
      </c>
      <c r="F5" s="44" t="s">
        <v>3</v>
      </c>
      <c r="G5" s="13" t="s">
        <v>6</v>
      </c>
      <c r="H5" s="13" t="s">
        <v>7</v>
      </c>
      <c r="I5" s="13" t="s">
        <v>8</v>
      </c>
      <c r="J5" s="13" t="s">
        <v>19</v>
      </c>
      <c r="K5" s="13" t="s">
        <v>29</v>
      </c>
      <c r="L5" s="13" t="s">
        <v>20</v>
      </c>
      <c r="M5" s="13" t="s">
        <v>21</v>
      </c>
      <c r="N5" s="13" t="s">
        <v>22</v>
      </c>
      <c r="O5" s="13" t="s">
        <v>27</v>
      </c>
      <c r="P5" s="13" t="s">
        <v>28</v>
      </c>
      <c r="Q5" s="13" t="s">
        <v>81</v>
      </c>
    </row>
    <row r="6" spans="1:17" ht="120" x14ac:dyDescent="0.2">
      <c r="A6" s="33" t="s">
        <v>25</v>
      </c>
      <c r="B6" s="36" t="s">
        <v>16</v>
      </c>
      <c r="C6" s="40" t="s">
        <v>11</v>
      </c>
      <c r="D6" s="19" t="s">
        <v>82</v>
      </c>
      <c r="E6" s="47" t="s">
        <v>14</v>
      </c>
      <c r="F6" s="36" t="s">
        <v>26</v>
      </c>
      <c r="G6" s="48" t="s">
        <v>83</v>
      </c>
      <c r="H6" s="26" t="s">
        <v>84</v>
      </c>
      <c r="I6" s="43" t="s">
        <v>85</v>
      </c>
      <c r="J6" s="43" t="s">
        <v>86</v>
      </c>
      <c r="K6" s="28" t="s">
        <v>31</v>
      </c>
      <c r="L6" s="40" t="s">
        <v>32</v>
      </c>
      <c r="M6" s="26" t="s">
        <v>18</v>
      </c>
      <c r="N6" s="38" t="s">
        <v>23</v>
      </c>
      <c r="O6" s="63" t="s">
        <v>5</v>
      </c>
      <c r="P6" s="32" t="s">
        <v>30</v>
      </c>
      <c r="Q6" s="79" t="s">
        <v>87</v>
      </c>
    </row>
    <row r="7" spans="1:17" ht="25.5" x14ac:dyDescent="0.2">
      <c r="A7" s="13"/>
      <c r="B7" s="13" t="s">
        <v>38</v>
      </c>
      <c r="C7" s="9" t="s">
        <v>39</v>
      </c>
      <c r="D7" s="52" t="s">
        <v>40</v>
      </c>
      <c r="E7" s="9" t="s">
        <v>41</v>
      </c>
      <c r="F7" s="13" t="s">
        <v>42</v>
      </c>
      <c r="G7" s="13">
        <v>394</v>
      </c>
      <c r="H7" s="8">
        <v>275</v>
      </c>
      <c r="I7" s="29">
        <v>172</v>
      </c>
      <c r="J7" s="29">
        <f>I7*1.6</f>
        <v>275.2</v>
      </c>
      <c r="K7" s="29">
        <f t="shared" ref="K7:K18" si="0">H7</f>
        <v>275</v>
      </c>
      <c r="L7" s="10">
        <f t="shared" ref="L7:L18" si="1">SUM(H7/G7)</f>
        <v>0.69796954314720816</v>
      </c>
      <c r="M7" s="8">
        <v>0</v>
      </c>
      <c r="N7" s="29">
        <v>0</v>
      </c>
      <c r="O7" s="80">
        <v>1224.5942250000001</v>
      </c>
      <c r="P7" s="11">
        <f t="shared" ref="P7:P18" si="2">SUM(K7*O7)</f>
        <v>336763.41187499999</v>
      </c>
      <c r="Q7" s="11">
        <f t="shared" ref="Q7:Q18" si="3">SUM(N7*O7)</f>
        <v>0</v>
      </c>
    </row>
    <row r="8" spans="1:17" ht="25.5" x14ac:dyDescent="0.2">
      <c r="A8" s="13"/>
      <c r="B8" s="13" t="s">
        <v>38</v>
      </c>
      <c r="C8" s="9" t="s">
        <v>43</v>
      </c>
      <c r="D8" s="52" t="s">
        <v>44</v>
      </c>
      <c r="E8" s="9" t="s">
        <v>41</v>
      </c>
      <c r="F8" s="13" t="s">
        <v>21</v>
      </c>
      <c r="G8" s="13">
        <v>453</v>
      </c>
      <c r="H8" s="8">
        <v>297</v>
      </c>
      <c r="I8" s="29"/>
      <c r="J8" s="29">
        <f t="shared" ref="J8:J18" si="4">SUM(I8*1.6)</f>
        <v>0</v>
      </c>
      <c r="K8" s="29">
        <f t="shared" si="0"/>
        <v>297</v>
      </c>
      <c r="L8" s="10">
        <f t="shared" si="1"/>
        <v>0.6556291390728477</v>
      </c>
      <c r="M8" s="8">
        <v>4</v>
      </c>
      <c r="N8" s="29">
        <v>3</v>
      </c>
      <c r="O8" s="80">
        <f>O7</f>
        <v>1224.5942250000001</v>
      </c>
      <c r="P8" s="11">
        <f t="shared" si="2"/>
        <v>363704.48482499999</v>
      </c>
      <c r="Q8" s="11">
        <f t="shared" si="3"/>
        <v>3673.7826750000004</v>
      </c>
    </row>
    <row r="9" spans="1:17" ht="25.5" x14ac:dyDescent="0.2">
      <c r="A9" s="13" t="s">
        <v>2</v>
      </c>
      <c r="B9" s="13" t="s">
        <v>38</v>
      </c>
      <c r="C9" s="9" t="s">
        <v>45</v>
      </c>
      <c r="D9" s="52" t="s">
        <v>46</v>
      </c>
      <c r="E9" s="9" t="s">
        <v>41</v>
      </c>
      <c r="F9" s="13" t="s">
        <v>21</v>
      </c>
      <c r="G9" s="13">
        <v>626</v>
      </c>
      <c r="H9" s="8">
        <v>398</v>
      </c>
      <c r="I9" s="29"/>
      <c r="J9" s="29">
        <f t="shared" si="4"/>
        <v>0</v>
      </c>
      <c r="K9" s="29">
        <f t="shared" si="0"/>
        <v>398</v>
      </c>
      <c r="L9" s="10">
        <f t="shared" si="1"/>
        <v>0.63578274760383391</v>
      </c>
      <c r="M9" s="8">
        <v>0</v>
      </c>
      <c r="N9" s="29">
        <v>0</v>
      </c>
      <c r="O9" s="80">
        <f>O7</f>
        <v>1224.5942250000001</v>
      </c>
      <c r="P9" s="11">
        <f t="shared" si="2"/>
        <v>487388.50155000004</v>
      </c>
      <c r="Q9" s="11">
        <f t="shared" si="3"/>
        <v>0</v>
      </c>
    </row>
    <row r="10" spans="1:17" ht="25.5" x14ac:dyDescent="0.2">
      <c r="A10" s="13" t="s">
        <v>2</v>
      </c>
      <c r="B10" s="13" t="s">
        <v>38</v>
      </c>
      <c r="C10" s="9" t="s">
        <v>47</v>
      </c>
      <c r="D10" s="52" t="s">
        <v>48</v>
      </c>
      <c r="E10" s="9" t="s">
        <v>41</v>
      </c>
      <c r="F10" s="13" t="s">
        <v>21</v>
      </c>
      <c r="G10" s="13">
        <v>610</v>
      </c>
      <c r="H10" s="8">
        <v>332</v>
      </c>
      <c r="I10" s="29"/>
      <c r="J10" s="29">
        <f t="shared" si="4"/>
        <v>0</v>
      </c>
      <c r="K10" s="29">
        <f t="shared" si="0"/>
        <v>332</v>
      </c>
      <c r="L10" s="10">
        <f t="shared" si="1"/>
        <v>0.54426229508196722</v>
      </c>
      <c r="M10" s="8">
        <v>1</v>
      </c>
      <c r="N10" s="29">
        <v>0</v>
      </c>
      <c r="O10" s="80">
        <f>O7</f>
        <v>1224.5942250000001</v>
      </c>
      <c r="P10" s="11">
        <f t="shared" si="2"/>
        <v>406565.28270000004</v>
      </c>
      <c r="Q10" s="11">
        <f t="shared" si="3"/>
        <v>0</v>
      </c>
    </row>
    <row r="11" spans="1:17" ht="25.5" x14ac:dyDescent="0.2">
      <c r="A11" s="13" t="s">
        <v>2</v>
      </c>
      <c r="B11" s="13" t="s">
        <v>38</v>
      </c>
      <c r="C11" s="9" t="s">
        <v>49</v>
      </c>
      <c r="D11" s="52" t="s">
        <v>50</v>
      </c>
      <c r="E11" s="9" t="s">
        <v>41</v>
      </c>
      <c r="F11" s="13" t="s">
        <v>21</v>
      </c>
      <c r="G11" s="13">
        <v>510</v>
      </c>
      <c r="H11" s="8">
        <v>263</v>
      </c>
      <c r="I11" s="29"/>
      <c r="J11" s="29">
        <f t="shared" si="4"/>
        <v>0</v>
      </c>
      <c r="K11" s="29">
        <f t="shared" si="0"/>
        <v>263</v>
      </c>
      <c r="L11" s="10">
        <f t="shared" si="1"/>
        <v>0.51568627450980398</v>
      </c>
      <c r="M11" s="8">
        <v>3</v>
      </c>
      <c r="N11" s="29">
        <v>3</v>
      </c>
      <c r="O11" s="80">
        <f>O7</f>
        <v>1224.5942250000001</v>
      </c>
      <c r="P11" s="11">
        <f t="shared" si="2"/>
        <v>322068.28117500001</v>
      </c>
      <c r="Q11" s="11">
        <f t="shared" si="3"/>
        <v>3673.7826750000004</v>
      </c>
    </row>
    <row r="12" spans="1:17" x14ac:dyDescent="0.2">
      <c r="A12" s="13" t="s">
        <v>2</v>
      </c>
      <c r="B12" s="13" t="s">
        <v>38</v>
      </c>
      <c r="C12" s="9" t="s">
        <v>51</v>
      </c>
      <c r="D12" s="52" t="s">
        <v>52</v>
      </c>
      <c r="E12" s="9" t="s">
        <v>41</v>
      </c>
      <c r="F12" s="13" t="s">
        <v>21</v>
      </c>
      <c r="G12" s="13">
        <v>637</v>
      </c>
      <c r="H12" s="8">
        <v>300</v>
      </c>
      <c r="I12" s="29"/>
      <c r="J12" s="29">
        <f t="shared" si="4"/>
        <v>0</v>
      </c>
      <c r="K12" s="29">
        <f t="shared" si="0"/>
        <v>300</v>
      </c>
      <c r="L12" s="10">
        <f t="shared" si="1"/>
        <v>0.47095761381475665</v>
      </c>
      <c r="M12" s="8">
        <v>2</v>
      </c>
      <c r="N12" s="29">
        <v>2</v>
      </c>
      <c r="O12" s="80">
        <f>O7</f>
        <v>1224.5942250000001</v>
      </c>
      <c r="P12" s="11">
        <f t="shared" si="2"/>
        <v>367378.26750000002</v>
      </c>
      <c r="Q12" s="11">
        <f t="shared" si="3"/>
        <v>2449.1884500000001</v>
      </c>
    </row>
    <row r="13" spans="1:17" ht="25.5" x14ac:dyDescent="0.2">
      <c r="A13" s="13" t="s">
        <v>2</v>
      </c>
      <c r="B13" s="13" t="s">
        <v>38</v>
      </c>
      <c r="C13" s="9" t="s">
        <v>53</v>
      </c>
      <c r="D13" s="52" t="s">
        <v>54</v>
      </c>
      <c r="E13" s="9" t="s">
        <v>41</v>
      </c>
      <c r="F13" s="13" t="s">
        <v>21</v>
      </c>
      <c r="G13" s="13">
        <v>478</v>
      </c>
      <c r="H13" s="8">
        <v>222</v>
      </c>
      <c r="I13" s="29"/>
      <c r="J13" s="29">
        <f t="shared" si="4"/>
        <v>0</v>
      </c>
      <c r="K13" s="29">
        <f t="shared" si="0"/>
        <v>222</v>
      </c>
      <c r="L13" s="10">
        <f t="shared" si="1"/>
        <v>0.46443514644351463</v>
      </c>
      <c r="M13" s="8">
        <v>0</v>
      </c>
      <c r="N13" s="29">
        <v>0</v>
      </c>
      <c r="O13" s="80">
        <f>O7</f>
        <v>1224.5942250000001</v>
      </c>
      <c r="P13" s="11">
        <f t="shared" si="2"/>
        <v>271859.91795000003</v>
      </c>
      <c r="Q13" s="11">
        <f t="shared" si="3"/>
        <v>0</v>
      </c>
    </row>
    <row r="14" spans="1:17" x14ac:dyDescent="0.2">
      <c r="A14" s="13" t="s">
        <v>2</v>
      </c>
      <c r="B14" s="13" t="s">
        <v>38</v>
      </c>
      <c r="C14" s="9" t="s">
        <v>55</v>
      </c>
      <c r="D14" s="52" t="s">
        <v>56</v>
      </c>
      <c r="E14" s="9" t="s">
        <v>41</v>
      </c>
      <c r="F14" s="13" t="s">
        <v>21</v>
      </c>
      <c r="G14" s="13">
        <v>810</v>
      </c>
      <c r="H14" s="8">
        <v>367</v>
      </c>
      <c r="I14" s="29"/>
      <c r="J14" s="29">
        <f t="shared" si="4"/>
        <v>0</v>
      </c>
      <c r="K14" s="29">
        <f t="shared" si="0"/>
        <v>367</v>
      </c>
      <c r="L14" s="10">
        <f t="shared" si="1"/>
        <v>0.45308641975308644</v>
      </c>
      <c r="M14" s="8">
        <v>0</v>
      </c>
      <c r="N14" s="29">
        <v>0</v>
      </c>
      <c r="O14" s="80">
        <f>O7</f>
        <v>1224.5942250000001</v>
      </c>
      <c r="P14" s="11">
        <f t="shared" si="2"/>
        <v>449426.08057500003</v>
      </c>
      <c r="Q14" s="11">
        <f t="shared" si="3"/>
        <v>0</v>
      </c>
    </row>
    <row r="15" spans="1:17" x14ac:dyDescent="0.2">
      <c r="A15" s="13"/>
      <c r="B15" s="13" t="s">
        <v>38</v>
      </c>
      <c r="C15" s="9" t="s">
        <v>57</v>
      </c>
      <c r="D15" s="52" t="s">
        <v>58</v>
      </c>
      <c r="E15" s="9" t="s">
        <v>41</v>
      </c>
      <c r="F15" s="13" t="s">
        <v>21</v>
      </c>
      <c r="G15" s="13">
        <v>469</v>
      </c>
      <c r="H15" s="8">
        <v>203</v>
      </c>
      <c r="I15" s="29"/>
      <c r="J15" s="29">
        <f t="shared" si="4"/>
        <v>0</v>
      </c>
      <c r="K15" s="29">
        <f t="shared" si="0"/>
        <v>203</v>
      </c>
      <c r="L15" s="10">
        <f t="shared" si="1"/>
        <v>0.43283582089552236</v>
      </c>
      <c r="M15" s="8">
        <v>0</v>
      </c>
      <c r="N15" s="29">
        <v>0</v>
      </c>
      <c r="O15" s="80">
        <f>O7</f>
        <v>1224.5942250000001</v>
      </c>
      <c r="P15" s="11">
        <f t="shared" si="2"/>
        <v>248592.627675</v>
      </c>
      <c r="Q15" s="11">
        <f t="shared" si="3"/>
        <v>0</v>
      </c>
    </row>
    <row r="16" spans="1:17" x14ac:dyDescent="0.2">
      <c r="A16" s="13" t="s">
        <v>2</v>
      </c>
      <c r="B16" s="13" t="s">
        <v>38</v>
      </c>
      <c r="C16" s="9" t="s">
        <v>59</v>
      </c>
      <c r="D16" s="52" t="s">
        <v>60</v>
      </c>
      <c r="E16" s="9" t="s">
        <v>41</v>
      </c>
      <c r="F16" s="13" t="s">
        <v>21</v>
      </c>
      <c r="G16" s="13">
        <v>471</v>
      </c>
      <c r="H16" s="8">
        <v>200</v>
      </c>
      <c r="I16" s="29"/>
      <c r="J16" s="29">
        <f t="shared" si="4"/>
        <v>0</v>
      </c>
      <c r="K16" s="29">
        <f t="shared" si="0"/>
        <v>200</v>
      </c>
      <c r="L16" s="10">
        <f t="shared" si="1"/>
        <v>0.42462845010615713</v>
      </c>
      <c r="M16" s="8">
        <v>1</v>
      </c>
      <c r="N16" s="29">
        <v>0</v>
      </c>
      <c r="O16" s="80">
        <f>O7</f>
        <v>1224.5942250000001</v>
      </c>
      <c r="P16" s="11">
        <f t="shared" si="2"/>
        <v>244918.845</v>
      </c>
      <c r="Q16" s="11">
        <f t="shared" si="3"/>
        <v>0</v>
      </c>
    </row>
    <row r="17" spans="1:17" x14ac:dyDescent="0.2">
      <c r="A17" s="13"/>
      <c r="B17" s="13" t="s">
        <v>38</v>
      </c>
      <c r="C17" s="9" t="s">
        <v>61</v>
      </c>
      <c r="D17" s="52" t="s">
        <v>62</v>
      </c>
      <c r="E17" s="9" t="s">
        <v>41</v>
      </c>
      <c r="F17" s="13" t="s">
        <v>21</v>
      </c>
      <c r="G17" s="13">
        <v>500</v>
      </c>
      <c r="H17" s="8">
        <v>208</v>
      </c>
      <c r="I17" s="29"/>
      <c r="J17" s="29">
        <f t="shared" si="4"/>
        <v>0</v>
      </c>
      <c r="K17" s="29">
        <f t="shared" si="0"/>
        <v>208</v>
      </c>
      <c r="L17" s="10">
        <f t="shared" si="1"/>
        <v>0.41599999999999998</v>
      </c>
      <c r="M17" s="8">
        <v>0</v>
      </c>
      <c r="N17" s="29">
        <v>0</v>
      </c>
      <c r="O17" s="80">
        <f>O7</f>
        <v>1224.5942250000001</v>
      </c>
      <c r="P17" s="11">
        <f t="shared" si="2"/>
        <v>254715.59880000001</v>
      </c>
      <c r="Q17" s="11">
        <f t="shared" si="3"/>
        <v>0</v>
      </c>
    </row>
    <row r="18" spans="1:17" ht="25.5" x14ac:dyDescent="0.2">
      <c r="A18" s="13"/>
      <c r="B18" s="13" t="s">
        <v>38</v>
      </c>
      <c r="C18" s="9" t="s">
        <v>63</v>
      </c>
      <c r="D18" s="52" t="s">
        <v>64</v>
      </c>
      <c r="E18" s="9" t="s">
        <v>41</v>
      </c>
      <c r="F18" s="13" t="s">
        <v>21</v>
      </c>
      <c r="G18" s="13">
        <v>757</v>
      </c>
      <c r="H18" s="8">
        <v>304</v>
      </c>
      <c r="I18" s="29"/>
      <c r="J18" s="29">
        <f t="shared" si="4"/>
        <v>0</v>
      </c>
      <c r="K18" s="29">
        <f t="shared" si="0"/>
        <v>304</v>
      </c>
      <c r="L18" s="10">
        <f t="shared" si="1"/>
        <v>0.40158520475561427</v>
      </c>
      <c r="M18" s="8">
        <v>1</v>
      </c>
      <c r="N18" s="29">
        <v>0</v>
      </c>
      <c r="O18" s="80">
        <f>O7</f>
        <v>1224.5942250000001</v>
      </c>
      <c r="P18" s="11">
        <f t="shared" si="2"/>
        <v>372276.64439999999</v>
      </c>
      <c r="Q18" s="11">
        <f t="shared" si="3"/>
        <v>0</v>
      </c>
    </row>
    <row r="19" spans="1:17" x14ac:dyDescent="0.2">
      <c r="D19" s="66"/>
      <c r="E19" s="7" t="s">
        <v>4</v>
      </c>
      <c r="F19" s="67"/>
      <c r="G19" s="67"/>
      <c r="H19" s="81"/>
      <c r="I19" s="68">
        <f>SUM(I7:I18)</f>
        <v>172</v>
      </c>
      <c r="J19" s="68">
        <f>SUM(J7:J18)</f>
        <v>275.2</v>
      </c>
      <c r="K19" s="82">
        <f>SUM(K7:K18)</f>
        <v>3369</v>
      </c>
      <c r="L19" s="81"/>
      <c r="M19" s="83">
        <f>SUM(M7:M18)</f>
        <v>12</v>
      </c>
      <c r="N19" s="84">
        <f>SUM(N7:N18)</f>
        <v>8</v>
      </c>
      <c r="O19" s="81"/>
      <c r="P19" s="15">
        <f>SUM(P7:P18)</f>
        <v>4125657.9440250006</v>
      </c>
      <c r="Q19" s="85">
        <f>SUM(Q7:Q18)</f>
        <v>9796.7538000000004</v>
      </c>
    </row>
    <row r="20" spans="1:17" x14ac:dyDescent="0.2">
      <c r="E20" s="39"/>
      <c r="F20" s="39"/>
      <c r="G20" s="39"/>
      <c r="H20" s="39"/>
      <c r="I20" s="39"/>
      <c r="J20" s="39"/>
      <c r="K20" s="71" t="s">
        <v>12</v>
      </c>
      <c r="L20" s="72"/>
      <c r="M20" s="72"/>
      <c r="N20" s="71" t="s">
        <v>12</v>
      </c>
      <c r="O20" s="72"/>
      <c r="P20" s="73" t="s">
        <v>13</v>
      </c>
      <c r="Q20" s="86" t="s">
        <v>13</v>
      </c>
    </row>
    <row r="21" spans="1:17" x14ac:dyDescent="0.2">
      <c r="C21" s="37" t="s">
        <v>34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86" t="s">
        <v>88</v>
      </c>
    </row>
    <row r="22" spans="1:17" ht="15" x14ac:dyDescent="0.2">
      <c r="A22" s="127" t="s">
        <v>89</v>
      </c>
      <c r="B22" s="128"/>
      <c r="C22" s="128"/>
      <c r="D22" s="128"/>
      <c r="E22" s="128"/>
      <c r="F22" s="128"/>
      <c r="G22" s="128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15" x14ac:dyDescent="0.2">
      <c r="A23" s="127" t="s">
        <v>33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7" x14ac:dyDescent="0.2"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74"/>
      <c r="Q24" s="39"/>
    </row>
    <row r="25" spans="1:17" x14ac:dyDescent="0.2"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74"/>
      <c r="Q25" s="39"/>
    </row>
    <row r="26" spans="1:17" x14ac:dyDescent="0.2"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87"/>
      <c r="Q26" s="39"/>
    </row>
    <row r="27" spans="1:17" ht="15" x14ac:dyDescent="0.2">
      <c r="K27" s="88"/>
      <c r="P27" s="53"/>
    </row>
    <row r="28" spans="1:17" x14ac:dyDescent="0.2">
      <c r="P28" s="89"/>
    </row>
    <row r="29" spans="1:17" x14ac:dyDescent="0.2">
      <c r="P29" s="75"/>
    </row>
  </sheetData>
  <mergeCells count="6">
    <mergeCell ref="A23:Q23"/>
    <mergeCell ref="D2:E2"/>
    <mergeCell ref="F2:G2"/>
    <mergeCell ref="D3:E3"/>
    <mergeCell ref="A5:B5"/>
    <mergeCell ref="A22:G22"/>
  </mergeCells>
  <pageMargins left="0.7" right="0.7" top="0.75" bottom="0.75" header="0.3" footer="0.3"/>
  <pageSetup scale="71" fitToHeight="0" orientation="landscape" horizontalDpi="4294967295" verticalDpi="4294967295" r:id="rId1"/>
  <headerFooter>
    <oddHeader>&amp;C&amp;F
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D18" sqref="D18"/>
    </sheetView>
  </sheetViews>
  <sheetFormatPr defaultColWidth="8.88671875" defaultRowHeight="12.75" x14ac:dyDescent="0.2"/>
  <cols>
    <col min="1" max="1" width="2.6640625" style="60" customWidth="1"/>
    <col min="2" max="2" width="2.5546875" style="37" customWidth="1"/>
    <col min="3" max="3" width="3.6640625" style="37" customWidth="1"/>
    <col min="4" max="4" width="6.109375" style="37" customWidth="1"/>
    <col min="5" max="5" width="16.5546875" style="37" customWidth="1"/>
    <col min="6" max="6" width="7.109375" style="34" customWidth="1"/>
    <col min="7" max="7" width="6.21875" style="34" customWidth="1"/>
    <col min="8" max="8" width="7.5546875" style="34" customWidth="1"/>
    <col min="9" max="9" width="9.44140625" style="34" customWidth="1"/>
    <col min="10" max="11" width="8.21875" style="34" customWidth="1"/>
    <col min="12" max="12" width="8.77734375" style="34" customWidth="1"/>
    <col min="13" max="13" width="8" style="34" customWidth="1"/>
    <col min="14" max="14" width="8.5546875" style="34" customWidth="1"/>
    <col min="15" max="15" width="9.88671875" style="34" bestFit="1" customWidth="1"/>
    <col min="16" max="16" width="10.21875" style="34" bestFit="1" customWidth="1"/>
    <col min="17" max="17" width="13.5546875" style="34" bestFit="1" customWidth="1"/>
    <col min="18" max="18" width="9.88671875" style="34" bestFit="1" customWidth="1"/>
    <col min="19" max="19" width="8.44140625" style="34" customWidth="1"/>
    <col min="20" max="16384" width="8.88671875" style="34"/>
  </cols>
  <sheetData>
    <row r="1" spans="1:18" x14ac:dyDescent="0.2">
      <c r="B1" s="61"/>
      <c r="C1" s="61"/>
      <c r="D1" s="61"/>
      <c r="E1" s="61"/>
      <c r="F1" s="62"/>
      <c r="G1" s="62"/>
      <c r="H1" s="62"/>
      <c r="I1" s="62"/>
      <c r="J1" s="62"/>
      <c r="K1" s="62"/>
      <c r="L1" s="62"/>
      <c r="M1" s="62"/>
    </row>
    <row r="2" spans="1:18" ht="15" x14ac:dyDescent="0.2">
      <c r="B2" s="59"/>
      <c r="C2" s="59"/>
      <c r="D2" s="59"/>
      <c r="E2" s="133" t="s">
        <v>65</v>
      </c>
      <c r="F2" s="134"/>
      <c r="G2" s="138"/>
      <c r="H2" s="138"/>
    </row>
    <row r="3" spans="1:18" ht="15" x14ac:dyDescent="0.2">
      <c r="E3" s="139" t="s">
        <v>0</v>
      </c>
      <c r="F3" s="132"/>
      <c r="G3" s="34" t="s">
        <v>24</v>
      </c>
      <c r="I3" s="78">
        <v>42323</v>
      </c>
      <c r="J3" s="18" t="s">
        <v>15</v>
      </c>
      <c r="K3" s="18"/>
      <c r="L3" s="18"/>
      <c r="M3" s="18"/>
    </row>
    <row r="4" spans="1:18" x14ac:dyDescent="0.2">
      <c r="B4" s="58"/>
    </row>
    <row r="5" spans="1:18" x14ac:dyDescent="0.2">
      <c r="B5" s="129" t="s">
        <v>17</v>
      </c>
      <c r="C5" s="130"/>
      <c r="D5" s="13" t="s">
        <v>10</v>
      </c>
      <c r="E5" s="44" t="s">
        <v>1</v>
      </c>
      <c r="F5" s="45" t="s">
        <v>2</v>
      </c>
      <c r="G5" s="44" t="s">
        <v>3</v>
      </c>
      <c r="H5" s="13" t="s">
        <v>6</v>
      </c>
      <c r="I5" s="13" t="s">
        <v>7</v>
      </c>
      <c r="J5" s="13" t="s">
        <v>8</v>
      </c>
      <c r="K5" s="13" t="s">
        <v>19</v>
      </c>
      <c r="L5" s="13" t="s">
        <v>29</v>
      </c>
      <c r="M5" s="13" t="s">
        <v>20</v>
      </c>
      <c r="N5" s="13" t="s">
        <v>21</v>
      </c>
      <c r="O5" s="13" t="s">
        <v>22</v>
      </c>
      <c r="P5" s="13" t="s">
        <v>27</v>
      </c>
      <c r="Q5" s="13" t="s">
        <v>28</v>
      </c>
      <c r="R5" s="13" t="s">
        <v>81</v>
      </c>
    </row>
    <row r="6" spans="1:18" ht="120" x14ac:dyDescent="0.2">
      <c r="B6" s="33" t="s">
        <v>25</v>
      </c>
      <c r="C6" s="36" t="s">
        <v>16</v>
      </c>
      <c r="D6" s="40" t="s">
        <v>11</v>
      </c>
      <c r="E6" s="19" t="s">
        <v>82</v>
      </c>
      <c r="F6" s="47" t="s">
        <v>14</v>
      </c>
      <c r="G6" s="36" t="s">
        <v>26</v>
      </c>
      <c r="H6" s="48" t="s">
        <v>90</v>
      </c>
      <c r="I6" s="26" t="s">
        <v>91</v>
      </c>
      <c r="J6" s="43" t="s">
        <v>85</v>
      </c>
      <c r="K6" s="43" t="s">
        <v>86</v>
      </c>
      <c r="L6" s="28" t="s">
        <v>31</v>
      </c>
      <c r="M6" s="40" t="s">
        <v>32</v>
      </c>
      <c r="N6" s="26" t="s">
        <v>18</v>
      </c>
      <c r="O6" s="38" t="s">
        <v>23</v>
      </c>
      <c r="P6" s="63" t="s">
        <v>5</v>
      </c>
      <c r="Q6" s="32" t="s">
        <v>30</v>
      </c>
      <c r="R6" s="79" t="s">
        <v>87</v>
      </c>
    </row>
    <row r="7" spans="1:18" ht="25.5" x14ac:dyDescent="0.2">
      <c r="A7" s="65">
        <v>1</v>
      </c>
      <c r="B7" s="13" t="s">
        <v>2</v>
      </c>
      <c r="C7" s="13" t="s">
        <v>38</v>
      </c>
      <c r="D7" s="9" t="s">
        <v>39</v>
      </c>
      <c r="E7" s="52" t="s">
        <v>40</v>
      </c>
      <c r="F7" s="9" t="s">
        <v>41</v>
      </c>
      <c r="G7" s="13" t="s">
        <v>42</v>
      </c>
      <c r="H7" s="13">
        <v>353</v>
      </c>
      <c r="I7" s="8">
        <v>243</v>
      </c>
      <c r="J7" s="29">
        <v>152</v>
      </c>
      <c r="K7" s="29">
        <v>243</v>
      </c>
      <c r="L7" s="29">
        <f>I7</f>
        <v>243</v>
      </c>
      <c r="M7" s="10">
        <f>SUM(I7/H7)</f>
        <v>0.68838526912181308</v>
      </c>
      <c r="N7" s="8">
        <v>0</v>
      </c>
      <c r="O7" s="29">
        <v>0</v>
      </c>
      <c r="P7" s="80">
        <v>1084</v>
      </c>
      <c r="Q7" s="11">
        <f>SUM(L7*P7)</f>
        <v>263412</v>
      </c>
      <c r="R7" s="11">
        <f>SUM(O7*P7)</f>
        <v>0</v>
      </c>
    </row>
    <row r="8" spans="1:18" ht="25.5" x14ac:dyDescent="0.2">
      <c r="A8" s="65">
        <v>2</v>
      </c>
      <c r="B8" s="13"/>
      <c r="C8" s="13" t="s">
        <v>38</v>
      </c>
      <c r="D8" s="9" t="s">
        <v>45</v>
      </c>
      <c r="E8" s="52" t="s">
        <v>46</v>
      </c>
      <c r="F8" s="9" t="s">
        <v>41</v>
      </c>
      <c r="G8" s="13" t="s">
        <v>21</v>
      </c>
      <c r="H8" s="13">
        <v>581</v>
      </c>
      <c r="I8" s="8">
        <v>373</v>
      </c>
      <c r="J8" s="29"/>
      <c r="K8" s="29">
        <f>SUM(J8*1.6)</f>
        <v>0</v>
      </c>
      <c r="L8" s="29">
        <f t="shared" ref="L8:L18" si="0">I8</f>
        <v>373</v>
      </c>
      <c r="M8" s="10">
        <f>SUM(I8/H8)</f>
        <v>0.64199655765920827</v>
      </c>
      <c r="N8" s="8">
        <v>0</v>
      </c>
      <c r="O8" s="29">
        <v>0</v>
      </c>
      <c r="P8" s="80">
        <f>P7</f>
        <v>1084</v>
      </c>
      <c r="Q8" s="11">
        <f>SUM(L8*P8)</f>
        <v>404332</v>
      </c>
      <c r="R8" s="11">
        <f>SUM(O8*P8)</f>
        <v>0</v>
      </c>
    </row>
    <row r="9" spans="1:18" ht="25.5" x14ac:dyDescent="0.2">
      <c r="A9" s="65">
        <v>3</v>
      </c>
      <c r="B9" s="13"/>
      <c r="C9" s="13" t="s">
        <v>38</v>
      </c>
      <c r="D9" s="9" t="s">
        <v>43</v>
      </c>
      <c r="E9" s="52" t="s">
        <v>44</v>
      </c>
      <c r="F9" s="9" t="s">
        <v>92</v>
      </c>
      <c r="G9" s="13" t="s">
        <v>21</v>
      </c>
      <c r="H9" s="13">
        <v>440</v>
      </c>
      <c r="I9" s="8">
        <v>278</v>
      </c>
      <c r="J9" s="29"/>
      <c r="K9" s="29">
        <f>SUM(J9*1.6)</f>
        <v>0</v>
      </c>
      <c r="L9" s="29">
        <f t="shared" si="0"/>
        <v>278</v>
      </c>
      <c r="M9" s="10">
        <f>SUM(I9/H9)</f>
        <v>0.63181818181818183</v>
      </c>
      <c r="N9" s="8">
        <v>1</v>
      </c>
      <c r="O9" s="29">
        <v>1</v>
      </c>
      <c r="P9" s="80">
        <f>P7</f>
        <v>1084</v>
      </c>
      <c r="Q9" s="11">
        <f>SUM(L9*P9)</f>
        <v>301352</v>
      </c>
      <c r="R9" s="11">
        <f>SUM(O9*P9)</f>
        <v>1084</v>
      </c>
    </row>
    <row r="10" spans="1:18" ht="25.5" x14ac:dyDescent="0.2">
      <c r="A10" s="65">
        <v>4</v>
      </c>
      <c r="B10" s="13"/>
      <c r="C10" s="13" t="s">
        <v>38</v>
      </c>
      <c r="D10" s="9" t="s">
        <v>49</v>
      </c>
      <c r="E10" s="52" t="s">
        <v>50</v>
      </c>
      <c r="F10" s="9" t="s">
        <v>41</v>
      </c>
      <c r="G10" s="13" t="s">
        <v>21</v>
      </c>
      <c r="H10" s="13">
        <v>529</v>
      </c>
      <c r="I10" s="8">
        <v>256</v>
      </c>
      <c r="J10" s="29"/>
      <c r="K10" s="29">
        <f t="shared" ref="K10:K18" si="1">SUM(J10*1.6)</f>
        <v>0</v>
      </c>
      <c r="L10" s="29">
        <f t="shared" si="0"/>
        <v>256</v>
      </c>
      <c r="M10" s="10">
        <f t="shared" ref="M10:M18" si="2">SUM(I10/H10)</f>
        <v>0.4839319470699433</v>
      </c>
      <c r="N10" s="8">
        <v>0</v>
      </c>
      <c r="O10" s="29">
        <v>0</v>
      </c>
      <c r="P10" s="80">
        <f>P7</f>
        <v>1084</v>
      </c>
      <c r="Q10" s="11">
        <f t="shared" ref="Q10:Q18" si="3">SUM(L10*P10)</f>
        <v>277504</v>
      </c>
      <c r="R10" s="11">
        <f t="shared" ref="R10:R18" si="4">SUM(O10*P10)</f>
        <v>0</v>
      </c>
    </row>
    <row r="11" spans="1:18" ht="25.5" x14ac:dyDescent="0.2">
      <c r="A11" s="65">
        <v>5</v>
      </c>
      <c r="B11" s="13"/>
      <c r="C11" s="13" t="s">
        <v>38</v>
      </c>
      <c r="D11" s="9" t="s">
        <v>53</v>
      </c>
      <c r="E11" s="52" t="s">
        <v>54</v>
      </c>
      <c r="F11" s="9" t="s">
        <v>41</v>
      </c>
      <c r="G11" s="13" t="s">
        <v>21</v>
      </c>
      <c r="H11" s="13">
        <v>466</v>
      </c>
      <c r="I11" s="8">
        <v>211</v>
      </c>
      <c r="J11" s="29"/>
      <c r="K11" s="29">
        <f t="shared" si="1"/>
        <v>0</v>
      </c>
      <c r="L11" s="29">
        <f t="shared" si="0"/>
        <v>211</v>
      </c>
      <c r="M11" s="10">
        <f t="shared" si="2"/>
        <v>0.45278969957081544</v>
      </c>
      <c r="N11" s="8">
        <v>0</v>
      </c>
      <c r="O11" s="29">
        <v>0</v>
      </c>
      <c r="P11" s="80">
        <f>P7</f>
        <v>1084</v>
      </c>
      <c r="Q11" s="11">
        <f t="shared" si="3"/>
        <v>228724</v>
      </c>
      <c r="R11" s="11">
        <f t="shared" si="4"/>
        <v>0</v>
      </c>
    </row>
    <row r="12" spans="1:18" ht="25.5" x14ac:dyDescent="0.2">
      <c r="A12" s="65">
        <v>6</v>
      </c>
      <c r="B12" s="13" t="s">
        <v>2</v>
      </c>
      <c r="C12" s="13" t="s">
        <v>38</v>
      </c>
      <c r="D12" s="9" t="s">
        <v>47</v>
      </c>
      <c r="E12" s="52" t="s">
        <v>48</v>
      </c>
      <c r="F12" s="9" t="s">
        <v>41</v>
      </c>
      <c r="G12" s="13" t="s">
        <v>21</v>
      </c>
      <c r="H12" s="13">
        <v>587</v>
      </c>
      <c r="I12" s="8">
        <v>263</v>
      </c>
      <c r="J12" s="29"/>
      <c r="K12" s="29">
        <f t="shared" si="1"/>
        <v>0</v>
      </c>
      <c r="L12" s="29">
        <f t="shared" si="0"/>
        <v>263</v>
      </c>
      <c r="M12" s="10">
        <f t="shared" si="2"/>
        <v>0.44804088586030666</v>
      </c>
      <c r="N12" s="8">
        <v>0</v>
      </c>
      <c r="O12" s="29">
        <v>0</v>
      </c>
      <c r="P12" s="80">
        <v>1024.9931432999999</v>
      </c>
      <c r="Q12" s="11">
        <f t="shared" si="3"/>
        <v>269573.1966879</v>
      </c>
      <c r="R12" s="11">
        <f t="shared" si="4"/>
        <v>0</v>
      </c>
    </row>
    <row r="13" spans="1:18" x14ac:dyDescent="0.2">
      <c r="A13" s="65">
        <v>7</v>
      </c>
      <c r="B13" s="13" t="s">
        <v>2</v>
      </c>
      <c r="C13" s="13" t="s">
        <v>38</v>
      </c>
      <c r="D13" s="9" t="s">
        <v>57</v>
      </c>
      <c r="E13" s="52" t="s">
        <v>58</v>
      </c>
      <c r="F13" s="9" t="s">
        <v>41</v>
      </c>
      <c r="G13" s="13" t="s">
        <v>21</v>
      </c>
      <c r="H13" s="13">
        <v>496</v>
      </c>
      <c r="I13" s="8">
        <v>220</v>
      </c>
      <c r="J13" s="29"/>
      <c r="K13" s="29">
        <f t="shared" si="1"/>
        <v>0</v>
      </c>
      <c r="L13" s="29">
        <f t="shared" si="0"/>
        <v>220</v>
      </c>
      <c r="M13" s="10">
        <f t="shared" si="2"/>
        <v>0.44354838709677419</v>
      </c>
      <c r="N13" s="8">
        <v>0</v>
      </c>
      <c r="O13" s="29">
        <v>0</v>
      </c>
      <c r="P13" s="80">
        <f>P12</f>
        <v>1024.9931432999999</v>
      </c>
      <c r="Q13" s="11">
        <f t="shared" si="3"/>
        <v>225498.491526</v>
      </c>
      <c r="R13" s="11">
        <f t="shared" si="4"/>
        <v>0</v>
      </c>
    </row>
    <row r="14" spans="1:18" x14ac:dyDescent="0.2">
      <c r="A14" s="65">
        <v>8</v>
      </c>
      <c r="B14" s="13"/>
      <c r="C14" s="13" t="s">
        <v>38</v>
      </c>
      <c r="D14" s="9" t="s">
        <v>55</v>
      </c>
      <c r="E14" s="52" t="s">
        <v>56</v>
      </c>
      <c r="F14" s="9" t="s">
        <v>41</v>
      </c>
      <c r="G14" s="13" t="s">
        <v>21</v>
      </c>
      <c r="H14" s="13">
        <v>734</v>
      </c>
      <c r="I14" s="8">
        <v>308</v>
      </c>
      <c r="J14" s="29"/>
      <c r="K14" s="29">
        <f t="shared" si="1"/>
        <v>0</v>
      </c>
      <c r="L14" s="29">
        <f t="shared" si="0"/>
        <v>308</v>
      </c>
      <c r="M14" s="10">
        <f t="shared" si="2"/>
        <v>0.4196185286103542</v>
      </c>
      <c r="N14" s="8">
        <v>1</v>
      </c>
      <c r="O14" s="29">
        <v>1</v>
      </c>
      <c r="P14" s="80">
        <f>P13</f>
        <v>1024.9931432999999</v>
      </c>
      <c r="Q14" s="11">
        <f t="shared" si="3"/>
        <v>315697.88813639997</v>
      </c>
      <c r="R14" s="11">
        <f t="shared" si="4"/>
        <v>1024.9931432999999</v>
      </c>
    </row>
    <row r="15" spans="1:18" x14ac:dyDescent="0.2">
      <c r="A15" s="65">
        <v>9</v>
      </c>
      <c r="B15" s="13"/>
      <c r="C15" s="13" t="s">
        <v>38</v>
      </c>
      <c r="D15" s="9" t="s">
        <v>61</v>
      </c>
      <c r="E15" s="52" t="s">
        <v>62</v>
      </c>
      <c r="F15" s="9" t="s">
        <v>41</v>
      </c>
      <c r="G15" s="13" t="s">
        <v>21</v>
      </c>
      <c r="H15" s="13">
        <v>482</v>
      </c>
      <c r="I15" s="8">
        <v>200</v>
      </c>
      <c r="J15" s="29"/>
      <c r="K15" s="29">
        <f t="shared" si="1"/>
        <v>0</v>
      </c>
      <c r="L15" s="29">
        <f t="shared" si="0"/>
        <v>200</v>
      </c>
      <c r="M15" s="10">
        <f t="shared" si="2"/>
        <v>0.41493775933609961</v>
      </c>
      <c r="N15" s="8">
        <v>0</v>
      </c>
      <c r="O15" s="29">
        <v>0</v>
      </c>
      <c r="P15" s="80">
        <f>P13</f>
        <v>1024.9931432999999</v>
      </c>
      <c r="Q15" s="11">
        <f t="shared" si="3"/>
        <v>204998.62865999999</v>
      </c>
      <c r="R15" s="11">
        <f t="shared" si="4"/>
        <v>0</v>
      </c>
    </row>
    <row r="16" spans="1:18" x14ac:dyDescent="0.2">
      <c r="A16" s="65">
        <v>10</v>
      </c>
      <c r="B16" s="13"/>
      <c r="C16" s="13" t="s">
        <v>38</v>
      </c>
      <c r="D16" s="9" t="s">
        <v>59</v>
      </c>
      <c r="E16" s="52" t="s">
        <v>60</v>
      </c>
      <c r="F16" s="9" t="s">
        <v>41</v>
      </c>
      <c r="G16" s="13" t="s">
        <v>21</v>
      </c>
      <c r="H16" s="13">
        <v>453</v>
      </c>
      <c r="I16" s="8">
        <v>186</v>
      </c>
      <c r="J16" s="29"/>
      <c r="K16" s="29">
        <f t="shared" si="1"/>
        <v>0</v>
      </c>
      <c r="L16" s="29">
        <f t="shared" si="0"/>
        <v>186</v>
      </c>
      <c r="M16" s="10">
        <f t="shared" si="2"/>
        <v>0.41059602649006621</v>
      </c>
      <c r="N16" s="8">
        <v>0</v>
      </c>
      <c r="O16" s="29">
        <v>0</v>
      </c>
      <c r="P16" s="80">
        <f>P13</f>
        <v>1024.9931432999999</v>
      </c>
      <c r="Q16" s="11">
        <f t="shared" si="3"/>
        <v>190648.72465379999</v>
      </c>
      <c r="R16" s="11">
        <f t="shared" si="4"/>
        <v>0</v>
      </c>
    </row>
    <row r="17" spans="1:18" x14ac:dyDescent="0.2">
      <c r="A17" s="65">
        <v>11</v>
      </c>
      <c r="B17" s="13" t="s">
        <v>2</v>
      </c>
      <c r="C17" s="13" t="s">
        <v>38</v>
      </c>
      <c r="D17" s="9" t="s">
        <v>51</v>
      </c>
      <c r="E17" s="52" t="s">
        <v>52</v>
      </c>
      <c r="F17" s="9" t="s">
        <v>41</v>
      </c>
      <c r="G17" s="13" t="s">
        <v>21</v>
      </c>
      <c r="H17" s="13">
        <v>588</v>
      </c>
      <c r="I17" s="8">
        <v>240</v>
      </c>
      <c r="J17" s="29"/>
      <c r="K17" s="29">
        <f t="shared" si="1"/>
        <v>0</v>
      </c>
      <c r="L17" s="29">
        <f t="shared" si="0"/>
        <v>240</v>
      </c>
      <c r="M17" s="10">
        <f t="shared" si="2"/>
        <v>0.40816326530612246</v>
      </c>
      <c r="N17" s="8">
        <v>1</v>
      </c>
      <c r="O17" s="29">
        <v>1</v>
      </c>
      <c r="P17" s="80">
        <f>P13</f>
        <v>1024.9931432999999</v>
      </c>
      <c r="Q17" s="11">
        <f t="shared" si="3"/>
        <v>245998.35439199998</v>
      </c>
      <c r="R17" s="11">
        <f t="shared" si="4"/>
        <v>1024.9931432999999</v>
      </c>
    </row>
    <row r="18" spans="1:18" ht="25.5" x14ac:dyDescent="0.2">
      <c r="A18" s="65">
        <v>12</v>
      </c>
      <c r="B18" s="13"/>
      <c r="C18" s="13" t="s">
        <v>38</v>
      </c>
      <c r="D18" s="9" t="s">
        <v>63</v>
      </c>
      <c r="E18" s="52" t="s">
        <v>64</v>
      </c>
      <c r="F18" s="9" t="s">
        <v>41</v>
      </c>
      <c r="G18" s="13" t="s">
        <v>21</v>
      </c>
      <c r="H18" s="13">
        <v>735</v>
      </c>
      <c r="I18" s="8">
        <v>283</v>
      </c>
      <c r="J18" s="29"/>
      <c r="K18" s="29">
        <f t="shared" si="1"/>
        <v>0</v>
      </c>
      <c r="L18" s="29">
        <f t="shared" si="0"/>
        <v>283</v>
      </c>
      <c r="M18" s="10">
        <f t="shared" si="2"/>
        <v>0.38503401360544215</v>
      </c>
      <c r="N18" s="8">
        <v>0</v>
      </c>
      <c r="O18" s="29">
        <v>0</v>
      </c>
      <c r="P18" s="80">
        <f>P13</f>
        <v>1024.9931432999999</v>
      </c>
      <c r="Q18" s="11">
        <f t="shared" si="3"/>
        <v>290073.05955389998</v>
      </c>
      <c r="R18" s="11">
        <f t="shared" si="4"/>
        <v>0</v>
      </c>
    </row>
    <row r="19" spans="1:18" x14ac:dyDescent="0.2">
      <c r="E19" s="66"/>
      <c r="F19" s="7" t="s">
        <v>4</v>
      </c>
      <c r="G19" s="67"/>
      <c r="H19" s="67"/>
      <c r="I19" s="81"/>
      <c r="J19" s="68">
        <f>SUM(J7:J18)</f>
        <v>152</v>
      </c>
      <c r="K19" s="68">
        <f>SUM(K7:K18)</f>
        <v>243</v>
      </c>
      <c r="L19" s="82">
        <f>SUM(L7:L18)</f>
        <v>3061</v>
      </c>
      <c r="M19" s="81"/>
      <c r="N19" s="83">
        <f>SUM(N7:N18)</f>
        <v>3</v>
      </c>
      <c r="O19" s="84">
        <f>SUM(N7:N18)</f>
        <v>3</v>
      </c>
      <c r="P19" s="81"/>
      <c r="Q19" s="15">
        <f>SUM(Q7:Q18)</f>
        <v>3217812.3436099999</v>
      </c>
      <c r="R19" s="85">
        <f>SUM(R7:R18)</f>
        <v>3133.9862866000003</v>
      </c>
    </row>
    <row r="20" spans="1:18" x14ac:dyDescent="0.2">
      <c r="F20" s="39"/>
      <c r="G20" s="39"/>
      <c r="H20" s="39"/>
      <c r="I20" s="39"/>
      <c r="J20" s="39"/>
      <c r="K20" s="39"/>
      <c r="L20" s="71" t="s">
        <v>12</v>
      </c>
      <c r="M20" s="72"/>
      <c r="N20" s="72"/>
      <c r="O20" s="71" t="s">
        <v>12</v>
      </c>
      <c r="P20" s="72"/>
      <c r="Q20" s="73" t="s">
        <v>13</v>
      </c>
      <c r="R20" s="86" t="s">
        <v>13</v>
      </c>
    </row>
    <row r="21" spans="1:18" x14ac:dyDescent="0.2">
      <c r="D21" s="37" t="s">
        <v>34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86" t="s">
        <v>88</v>
      </c>
    </row>
    <row r="22" spans="1:18" ht="15" x14ac:dyDescent="0.2">
      <c r="A22" s="46">
        <v>1</v>
      </c>
      <c r="B22" s="127" t="s">
        <v>89</v>
      </c>
      <c r="C22" s="128"/>
      <c r="D22" s="128"/>
      <c r="E22" s="128"/>
      <c r="F22" s="128"/>
      <c r="G22" s="128"/>
      <c r="H22" s="128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ht="15" x14ac:dyDescent="0.2">
      <c r="A23" s="46">
        <v>2</v>
      </c>
      <c r="B23" s="127" t="s">
        <v>33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</row>
    <row r="24" spans="1:18" x14ac:dyDescent="0.2"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4"/>
      <c r="R24" s="39"/>
    </row>
    <row r="25" spans="1:18" x14ac:dyDescent="0.2"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74"/>
      <c r="R25" s="39"/>
    </row>
    <row r="26" spans="1:18" x14ac:dyDescent="0.2"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87"/>
      <c r="R26" s="39"/>
    </row>
    <row r="27" spans="1:18" ht="15" x14ac:dyDescent="0.2">
      <c r="Q27" s="53"/>
    </row>
  </sheetData>
  <mergeCells count="6">
    <mergeCell ref="B23:R23"/>
    <mergeCell ref="E2:F2"/>
    <mergeCell ref="G2:H2"/>
    <mergeCell ref="E3:F3"/>
    <mergeCell ref="B5:C5"/>
    <mergeCell ref="B22:H22"/>
  </mergeCells>
  <pageMargins left="0.7" right="0.7" top="0.75" bottom="0.75" header="0.3" footer="0.3"/>
  <pageSetup scale="69" fitToHeight="0" orientation="landscape" horizontalDpi="4294967295" verticalDpi="4294967295" r:id="rId1"/>
  <headerFooter>
    <oddHeader>&amp;C&amp;F
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G21" sqref="G21"/>
    </sheetView>
  </sheetViews>
  <sheetFormatPr defaultColWidth="8.88671875" defaultRowHeight="12.75" x14ac:dyDescent="0.2"/>
  <cols>
    <col min="1" max="1" width="2.6640625" style="60" customWidth="1"/>
    <col min="2" max="2" width="2.5546875" style="37" customWidth="1"/>
    <col min="3" max="3" width="3.6640625" style="37" customWidth="1"/>
    <col min="4" max="4" width="6.5546875" style="37" customWidth="1"/>
    <col min="5" max="5" width="20.109375" style="34" customWidth="1"/>
    <col min="6" max="6" width="6.21875" style="34" customWidth="1"/>
    <col min="7" max="7" width="8.21875" style="34" customWidth="1"/>
    <col min="8" max="8" width="7.44140625" style="34" customWidth="1"/>
    <col min="9" max="9" width="7.6640625" style="34" customWidth="1"/>
    <col min="10" max="10" width="7.21875" style="34" customWidth="1"/>
    <col min="11" max="11" width="11.44140625" style="34" bestFit="1" customWidth="1"/>
    <col min="12" max="12" width="8" style="34" customWidth="1"/>
    <col min="13" max="13" width="10.33203125" style="34" bestFit="1" customWidth="1"/>
    <col min="14" max="14" width="12.44140625" style="34" bestFit="1" customWidth="1"/>
    <col min="15" max="15" width="10.33203125" style="34" bestFit="1" customWidth="1"/>
    <col min="16" max="16384" width="8.88671875" style="34"/>
  </cols>
  <sheetData>
    <row r="1" spans="1:15" x14ac:dyDescent="0.2">
      <c r="B1" s="61"/>
      <c r="C1" s="61"/>
      <c r="D1" s="61"/>
      <c r="E1" s="62"/>
      <c r="F1" s="62"/>
      <c r="G1" s="62"/>
      <c r="H1" s="62"/>
      <c r="I1" s="62"/>
      <c r="J1" s="62"/>
    </row>
    <row r="2" spans="1:15" ht="15" x14ac:dyDescent="0.2">
      <c r="B2" s="59"/>
      <c r="C2" s="59"/>
      <c r="D2" s="133" t="s">
        <v>93</v>
      </c>
      <c r="E2" s="134"/>
      <c r="F2" s="138"/>
      <c r="G2" s="138"/>
      <c r="O2" s="78"/>
    </row>
    <row r="3" spans="1:15" ht="15" x14ac:dyDescent="0.2">
      <c r="D3" s="139" t="s">
        <v>0</v>
      </c>
      <c r="E3" s="132"/>
      <c r="F3" s="34" t="s">
        <v>24</v>
      </c>
      <c r="H3" s="34" t="s">
        <v>9</v>
      </c>
      <c r="I3" s="18" t="s">
        <v>15</v>
      </c>
      <c r="J3" s="18"/>
      <c r="O3" s="78"/>
    </row>
    <row r="4" spans="1:15" ht="12.75" customHeight="1" x14ac:dyDescent="0.2">
      <c r="B4" s="58"/>
    </row>
    <row r="5" spans="1:15" x14ac:dyDescent="0.2">
      <c r="B5" s="129" t="s">
        <v>17</v>
      </c>
      <c r="C5" s="130"/>
      <c r="D5" s="13" t="s">
        <v>10</v>
      </c>
      <c r="E5" s="44" t="s">
        <v>1</v>
      </c>
      <c r="F5" s="45" t="s">
        <v>2</v>
      </c>
      <c r="G5" s="13" t="s">
        <v>3</v>
      </c>
      <c r="H5" s="13" t="s">
        <v>6</v>
      </c>
      <c r="I5" s="13" t="s">
        <v>7</v>
      </c>
      <c r="J5" s="13" t="s">
        <v>8</v>
      </c>
      <c r="K5" s="13" t="s">
        <v>19</v>
      </c>
      <c r="L5" s="13" t="s">
        <v>94</v>
      </c>
      <c r="M5" s="13" t="s">
        <v>20</v>
      </c>
      <c r="N5" s="13" t="s">
        <v>21</v>
      </c>
      <c r="O5" s="13" t="s">
        <v>22</v>
      </c>
    </row>
    <row r="6" spans="1:15" ht="129" customHeight="1" x14ac:dyDescent="0.2">
      <c r="B6" s="33" t="s">
        <v>25</v>
      </c>
      <c r="C6" s="36" t="s">
        <v>16</v>
      </c>
      <c r="D6" s="40" t="s">
        <v>11</v>
      </c>
      <c r="E6" s="19" t="s">
        <v>82</v>
      </c>
      <c r="F6" s="47" t="s">
        <v>14</v>
      </c>
      <c r="G6" s="40" t="s">
        <v>95</v>
      </c>
      <c r="H6" s="48" t="s">
        <v>96</v>
      </c>
      <c r="I6" s="26" t="s">
        <v>97</v>
      </c>
      <c r="J6" s="28" t="s">
        <v>98</v>
      </c>
      <c r="K6" s="26" t="s">
        <v>18</v>
      </c>
      <c r="L6" s="90" t="s">
        <v>23</v>
      </c>
      <c r="M6" s="40" t="s">
        <v>5</v>
      </c>
      <c r="N6" s="32" t="s">
        <v>99</v>
      </c>
      <c r="O6" s="79" t="s">
        <v>100</v>
      </c>
    </row>
    <row r="7" spans="1:15" x14ac:dyDescent="0.2">
      <c r="A7" s="65">
        <v>1</v>
      </c>
      <c r="B7" s="13"/>
      <c r="C7" s="13" t="s">
        <v>38</v>
      </c>
      <c r="D7" s="9" t="s">
        <v>43</v>
      </c>
      <c r="E7" s="52" t="s">
        <v>44</v>
      </c>
      <c r="F7" s="9" t="s">
        <v>41</v>
      </c>
      <c r="G7" s="10">
        <f t="shared" ref="G7:G18" si="0">SUM(I7/H7)</f>
        <v>0.61465721040189125</v>
      </c>
      <c r="H7" s="91">
        <v>423</v>
      </c>
      <c r="I7" s="8">
        <v>260</v>
      </c>
      <c r="J7" s="29">
        <v>260</v>
      </c>
      <c r="K7" s="8"/>
      <c r="L7" s="29"/>
      <c r="M7" s="11">
        <v>1155.661597</v>
      </c>
      <c r="N7" s="11">
        <f t="shared" ref="N7:N18" si="1">SUM(J7*M7)</f>
        <v>300472.01522</v>
      </c>
      <c r="O7" s="11">
        <f t="shared" ref="O7:O18" si="2">SUM(L7*M7)</f>
        <v>0</v>
      </c>
    </row>
    <row r="8" spans="1:15" x14ac:dyDescent="0.2">
      <c r="A8" s="65">
        <v>2</v>
      </c>
      <c r="B8" s="13"/>
      <c r="C8" s="13" t="s">
        <v>38</v>
      </c>
      <c r="D8" s="9" t="s">
        <v>45</v>
      </c>
      <c r="E8" s="52" t="s">
        <v>46</v>
      </c>
      <c r="F8" s="9" t="s">
        <v>41</v>
      </c>
      <c r="G8" s="10">
        <f t="shared" si="0"/>
        <v>0.57295373665480431</v>
      </c>
      <c r="H8" s="91">
        <v>562</v>
      </c>
      <c r="I8" s="8">
        <v>322</v>
      </c>
      <c r="J8" s="29">
        <v>314.5</v>
      </c>
      <c r="K8" s="8"/>
      <c r="L8" s="29"/>
      <c r="M8" s="11">
        <f>M7</f>
        <v>1155.661597</v>
      </c>
      <c r="N8" s="11">
        <f t="shared" si="1"/>
        <v>363455.57225650002</v>
      </c>
      <c r="O8" s="11">
        <f t="shared" si="2"/>
        <v>0</v>
      </c>
    </row>
    <row r="9" spans="1:15" x14ac:dyDescent="0.2">
      <c r="A9" s="65">
        <v>3</v>
      </c>
      <c r="B9" s="13" t="s">
        <v>2</v>
      </c>
      <c r="C9" s="13" t="s">
        <v>38</v>
      </c>
      <c r="D9" s="9" t="s">
        <v>39</v>
      </c>
      <c r="E9" s="52" t="s">
        <v>40</v>
      </c>
      <c r="F9" s="9" t="s">
        <v>41</v>
      </c>
      <c r="G9" s="10">
        <f t="shared" si="0"/>
        <v>0.56675749318801094</v>
      </c>
      <c r="H9" s="91">
        <v>367</v>
      </c>
      <c r="I9" s="8">
        <v>208</v>
      </c>
      <c r="J9" s="29">
        <v>197</v>
      </c>
      <c r="K9" s="8"/>
      <c r="L9" s="29"/>
      <c r="M9" s="11">
        <f t="shared" ref="M9:M18" si="3">M8</f>
        <v>1155.661597</v>
      </c>
      <c r="N9" s="11">
        <f t="shared" si="1"/>
        <v>227665.33460900001</v>
      </c>
      <c r="O9" s="11">
        <f t="shared" si="2"/>
        <v>0</v>
      </c>
    </row>
    <row r="10" spans="1:15" x14ac:dyDescent="0.2">
      <c r="A10" s="65">
        <v>4</v>
      </c>
      <c r="B10" s="13"/>
      <c r="C10" s="13" t="s">
        <v>38</v>
      </c>
      <c r="D10" s="9" t="s">
        <v>61</v>
      </c>
      <c r="E10" s="52" t="s">
        <v>62</v>
      </c>
      <c r="F10" s="9" t="s">
        <v>41</v>
      </c>
      <c r="G10" s="10">
        <f t="shared" si="0"/>
        <v>0.49038461538461536</v>
      </c>
      <c r="H10" s="91">
        <v>520</v>
      </c>
      <c r="I10" s="8">
        <v>255</v>
      </c>
      <c r="J10" s="29">
        <v>233</v>
      </c>
      <c r="K10" s="8"/>
      <c r="L10" s="29"/>
      <c r="M10" s="11">
        <f t="shared" si="3"/>
        <v>1155.661597</v>
      </c>
      <c r="N10" s="11">
        <f t="shared" si="1"/>
        <v>269269.15210100001</v>
      </c>
      <c r="O10" s="11">
        <f t="shared" si="2"/>
        <v>0</v>
      </c>
    </row>
    <row r="11" spans="1:15" x14ac:dyDescent="0.2">
      <c r="A11" s="65">
        <v>5</v>
      </c>
      <c r="B11" s="13"/>
      <c r="C11" s="13" t="s">
        <v>38</v>
      </c>
      <c r="D11" s="9" t="s">
        <v>49</v>
      </c>
      <c r="E11" s="52" t="s">
        <v>50</v>
      </c>
      <c r="F11" s="9" t="s">
        <v>41</v>
      </c>
      <c r="G11" s="10">
        <f t="shared" si="0"/>
        <v>0.48983739837398371</v>
      </c>
      <c r="H11" s="91">
        <v>492</v>
      </c>
      <c r="I11" s="8">
        <v>241</v>
      </c>
      <c r="J11" s="29">
        <v>234.5</v>
      </c>
      <c r="K11" s="8">
        <v>2</v>
      </c>
      <c r="L11" s="29">
        <v>2</v>
      </c>
      <c r="M11" s="11">
        <f t="shared" si="3"/>
        <v>1155.661597</v>
      </c>
      <c r="N11" s="11">
        <f t="shared" si="1"/>
        <v>271002.64449650003</v>
      </c>
      <c r="O11" s="11">
        <f t="shared" si="2"/>
        <v>2311.3231940000001</v>
      </c>
    </row>
    <row r="12" spans="1:15" x14ac:dyDescent="0.2">
      <c r="A12" s="65">
        <v>6</v>
      </c>
      <c r="B12" s="13" t="s">
        <v>2</v>
      </c>
      <c r="C12" s="13" t="s">
        <v>38</v>
      </c>
      <c r="D12" s="9" t="s">
        <v>47</v>
      </c>
      <c r="E12" s="52" t="s">
        <v>48</v>
      </c>
      <c r="F12" s="9" t="s">
        <v>41</v>
      </c>
      <c r="G12" s="10">
        <f t="shared" si="0"/>
        <v>0.46328671328671328</v>
      </c>
      <c r="H12" s="91">
        <v>572</v>
      </c>
      <c r="I12" s="8">
        <v>265</v>
      </c>
      <c r="J12" s="29">
        <v>253.5</v>
      </c>
      <c r="K12" s="8">
        <v>1</v>
      </c>
      <c r="L12" s="29">
        <v>1</v>
      </c>
      <c r="M12" s="11">
        <f t="shared" si="3"/>
        <v>1155.661597</v>
      </c>
      <c r="N12" s="11">
        <f t="shared" si="1"/>
        <v>292960.21483950003</v>
      </c>
      <c r="O12" s="11">
        <f t="shared" si="2"/>
        <v>1155.661597</v>
      </c>
    </row>
    <row r="13" spans="1:15" x14ac:dyDescent="0.2">
      <c r="A13" s="65">
        <v>7</v>
      </c>
      <c r="B13" s="13" t="s">
        <v>2</v>
      </c>
      <c r="C13" s="13" t="s">
        <v>38</v>
      </c>
      <c r="D13" s="9" t="s">
        <v>51</v>
      </c>
      <c r="E13" s="52" t="s">
        <v>52</v>
      </c>
      <c r="F13" s="9" t="s">
        <v>41</v>
      </c>
      <c r="G13" s="10">
        <f t="shared" si="0"/>
        <v>0.43602693602693604</v>
      </c>
      <c r="H13" s="91">
        <v>594</v>
      </c>
      <c r="I13" s="8">
        <v>259</v>
      </c>
      <c r="J13" s="29">
        <v>248</v>
      </c>
      <c r="K13" s="8"/>
      <c r="L13" s="29"/>
      <c r="M13" s="11">
        <f t="shared" si="3"/>
        <v>1155.661597</v>
      </c>
      <c r="N13" s="11">
        <f t="shared" si="1"/>
        <v>286604.07605600002</v>
      </c>
      <c r="O13" s="11">
        <f t="shared" si="2"/>
        <v>0</v>
      </c>
    </row>
    <row r="14" spans="1:15" x14ac:dyDescent="0.2">
      <c r="A14" s="65">
        <v>8</v>
      </c>
      <c r="B14" s="13"/>
      <c r="C14" s="13" t="s">
        <v>38</v>
      </c>
      <c r="D14" s="9" t="s">
        <v>59</v>
      </c>
      <c r="E14" s="52" t="s">
        <v>60</v>
      </c>
      <c r="F14" s="9" t="s">
        <v>41</v>
      </c>
      <c r="G14" s="10">
        <f t="shared" si="0"/>
        <v>0.42669584245076586</v>
      </c>
      <c r="H14" s="91">
        <v>457</v>
      </c>
      <c r="I14" s="8">
        <v>195</v>
      </c>
      <c r="J14" s="29">
        <v>187.5</v>
      </c>
      <c r="K14" s="8"/>
      <c r="L14" s="29"/>
      <c r="M14" s="11">
        <f t="shared" si="3"/>
        <v>1155.661597</v>
      </c>
      <c r="N14" s="11">
        <f t="shared" si="1"/>
        <v>216686.54943750001</v>
      </c>
      <c r="O14" s="11">
        <f t="shared" si="2"/>
        <v>0</v>
      </c>
    </row>
    <row r="15" spans="1:15" x14ac:dyDescent="0.2">
      <c r="A15" s="65">
        <v>9</v>
      </c>
      <c r="B15" s="13" t="s">
        <v>2</v>
      </c>
      <c r="C15" s="13" t="s">
        <v>38</v>
      </c>
      <c r="D15" s="9" t="s">
        <v>57</v>
      </c>
      <c r="E15" s="52" t="s">
        <v>58</v>
      </c>
      <c r="F15" s="9" t="s">
        <v>41</v>
      </c>
      <c r="G15" s="10">
        <f t="shared" si="0"/>
        <v>0.41851106639839036</v>
      </c>
      <c r="H15" s="91">
        <v>497</v>
      </c>
      <c r="I15" s="8">
        <v>208</v>
      </c>
      <c r="J15" s="29">
        <v>198.5</v>
      </c>
      <c r="K15" s="8"/>
      <c r="L15" s="29"/>
      <c r="M15" s="11">
        <f t="shared" si="3"/>
        <v>1155.661597</v>
      </c>
      <c r="N15" s="11">
        <f t="shared" si="1"/>
        <v>229398.8270045</v>
      </c>
      <c r="O15" s="11">
        <f t="shared" si="2"/>
        <v>0</v>
      </c>
    </row>
    <row r="16" spans="1:15" x14ac:dyDescent="0.2">
      <c r="A16" s="65">
        <v>10</v>
      </c>
      <c r="B16" s="13"/>
      <c r="C16" s="13" t="s">
        <v>38</v>
      </c>
      <c r="D16" s="9" t="s">
        <v>63</v>
      </c>
      <c r="E16" s="52" t="s">
        <v>64</v>
      </c>
      <c r="F16" s="9" t="s">
        <v>41</v>
      </c>
      <c r="G16" s="10">
        <f t="shared" si="0"/>
        <v>0.41460234680573665</v>
      </c>
      <c r="H16" s="91">
        <v>767</v>
      </c>
      <c r="I16" s="8">
        <v>318</v>
      </c>
      <c r="J16" s="29">
        <v>301.5</v>
      </c>
      <c r="K16" s="8"/>
      <c r="L16" s="29"/>
      <c r="M16" s="11">
        <f t="shared" si="3"/>
        <v>1155.661597</v>
      </c>
      <c r="N16" s="11">
        <f t="shared" si="1"/>
        <v>348431.97149550001</v>
      </c>
      <c r="O16" s="11">
        <f t="shared" si="2"/>
        <v>0</v>
      </c>
    </row>
    <row r="17" spans="1:15" x14ac:dyDescent="0.2">
      <c r="A17" s="65">
        <v>11</v>
      </c>
      <c r="B17" s="13"/>
      <c r="C17" s="13" t="s">
        <v>38</v>
      </c>
      <c r="D17" s="9" t="s">
        <v>55</v>
      </c>
      <c r="E17" s="52" t="s">
        <v>56</v>
      </c>
      <c r="F17" s="9" t="s">
        <v>41</v>
      </c>
      <c r="G17" s="10">
        <f t="shared" si="0"/>
        <v>0.40943683409436832</v>
      </c>
      <c r="H17" s="91">
        <v>657</v>
      </c>
      <c r="I17" s="8">
        <v>269</v>
      </c>
      <c r="J17" s="29">
        <v>255.5</v>
      </c>
      <c r="K17" s="8">
        <v>1</v>
      </c>
      <c r="L17" s="29">
        <v>1</v>
      </c>
      <c r="M17" s="11">
        <f t="shared" si="3"/>
        <v>1155.661597</v>
      </c>
      <c r="N17" s="11">
        <f t="shared" si="1"/>
        <v>295271.53803350002</v>
      </c>
      <c r="O17" s="11">
        <f t="shared" si="2"/>
        <v>1155.661597</v>
      </c>
    </row>
    <row r="18" spans="1:15" ht="12.75" customHeight="1" x14ac:dyDescent="0.2">
      <c r="A18" s="65">
        <v>12</v>
      </c>
      <c r="B18" s="13"/>
      <c r="C18" s="13" t="s">
        <v>38</v>
      </c>
      <c r="D18" s="9" t="s">
        <v>53</v>
      </c>
      <c r="E18" s="52" t="s">
        <v>54</v>
      </c>
      <c r="F18" s="9" t="s">
        <v>41</v>
      </c>
      <c r="G18" s="10">
        <f t="shared" si="0"/>
        <v>0.39229024943310659</v>
      </c>
      <c r="H18" s="91">
        <v>441</v>
      </c>
      <c r="I18" s="8">
        <v>173</v>
      </c>
      <c r="J18" s="29">
        <v>165.5</v>
      </c>
      <c r="K18" s="8"/>
      <c r="L18" s="29"/>
      <c r="M18" s="11">
        <f t="shared" si="3"/>
        <v>1155.661597</v>
      </c>
      <c r="N18" s="11">
        <f t="shared" si="1"/>
        <v>191261.99430350002</v>
      </c>
      <c r="O18" s="11">
        <f t="shared" si="2"/>
        <v>0</v>
      </c>
    </row>
    <row r="19" spans="1:15" x14ac:dyDescent="0.2">
      <c r="D19" s="66"/>
      <c r="E19" s="7" t="s">
        <v>4</v>
      </c>
      <c r="F19" s="67"/>
      <c r="G19" s="81"/>
      <c r="H19" s="81"/>
      <c r="I19" s="83">
        <f>SUM(I7:I18)</f>
        <v>2973</v>
      </c>
      <c r="J19" s="82">
        <f>SUM(J7:J18)</f>
        <v>2849</v>
      </c>
      <c r="K19" s="83">
        <f>SUM(K7:K18)</f>
        <v>4</v>
      </c>
      <c r="L19" s="92">
        <f>SUM(L7:L18)</f>
        <v>4</v>
      </c>
      <c r="M19" s="93"/>
      <c r="N19" s="15">
        <f>SUM(N7:N18)</f>
        <v>3292479.8898529997</v>
      </c>
      <c r="O19" s="85">
        <f>SUM(O7:O18)</f>
        <v>4622.6463880000001</v>
      </c>
    </row>
    <row r="20" spans="1:15" x14ac:dyDescent="0.2">
      <c r="E20" s="39"/>
      <c r="F20" s="39"/>
      <c r="G20" s="39"/>
      <c r="H20" s="39"/>
      <c r="I20" s="71" t="s">
        <v>12</v>
      </c>
      <c r="J20" s="72"/>
      <c r="K20" s="71" t="s">
        <v>12</v>
      </c>
      <c r="L20" s="72"/>
      <c r="M20" s="39"/>
      <c r="N20" s="73" t="s">
        <v>13</v>
      </c>
      <c r="O20" s="86" t="s">
        <v>13</v>
      </c>
    </row>
    <row r="21" spans="1:15" x14ac:dyDescent="0.2"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86" t="s">
        <v>88</v>
      </c>
    </row>
    <row r="22" spans="1:15" x14ac:dyDescent="0.2">
      <c r="C22" s="77"/>
      <c r="D22" s="77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x14ac:dyDescent="0.2">
      <c r="E23" s="39"/>
      <c r="F23" s="39"/>
      <c r="G23" s="39"/>
      <c r="H23" s="39"/>
      <c r="I23" s="39"/>
      <c r="J23" s="39"/>
      <c r="K23" s="94"/>
      <c r="L23" s="39"/>
      <c r="M23" s="74"/>
      <c r="N23" s="39"/>
      <c r="O23" s="39"/>
    </row>
    <row r="24" spans="1:15" ht="15" x14ac:dyDescent="0.2">
      <c r="E24" s="39"/>
      <c r="F24" s="39"/>
      <c r="G24" s="39"/>
      <c r="H24" s="39"/>
      <c r="I24" s="39"/>
      <c r="J24" s="39"/>
      <c r="K24" s="39"/>
      <c r="L24" s="39"/>
      <c r="M24" s="39"/>
      <c r="N24" s="95"/>
      <c r="O24" s="39"/>
    </row>
    <row r="25" spans="1:15" x14ac:dyDescent="0.2">
      <c r="E25" s="39"/>
      <c r="F25" s="39"/>
      <c r="G25" s="39"/>
      <c r="H25" s="39"/>
      <c r="I25" s="39"/>
      <c r="J25" s="39"/>
      <c r="K25" s="39"/>
      <c r="L25" s="39"/>
      <c r="M25" s="74"/>
      <c r="N25" s="39"/>
      <c r="O25" s="74"/>
    </row>
    <row r="26" spans="1:15" x14ac:dyDescent="0.2"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2"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x14ac:dyDescent="0.2"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2"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"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2"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"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5:15" x14ac:dyDescent="0.2"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5:15" x14ac:dyDescent="0.2"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5:15" x14ac:dyDescent="0.2"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5:15" x14ac:dyDescent="0.2"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5:15" x14ac:dyDescent="0.2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5:15" x14ac:dyDescent="0.2"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5:15" x14ac:dyDescent="0.2"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</sheetData>
  <mergeCells count="4">
    <mergeCell ref="D2:E2"/>
    <mergeCell ref="F2:G2"/>
    <mergeCell ref="D3:E3"/>
    <mergeCell ref="B5:C5"/>
  </mergeCells>
  <pageMargins left="0.7" right="0.7" top="0.75" bottom="0.75" header="0.3" footer="0.3"/>
  <pageSetup scale="82" fitToHeight="0" orientation="landscape" horizontalDpi="4294967295" verticalDpi="4294967295" r:id="rId1"/>
  <headerFooter>
    <oddHeader>&amp;C&amp;F
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selection activeCell="H14" sqref="H14"/>
    </sheetView>
  </sheetViews>
  <sheetFormatPr defaultColWidth="8.88671875" defaultRowHeight="12.75" x14ac:dyDescent="0.2"/>
  <cols>
    <col min="1" max="1" width="2.6640625" style="60" customWidth="1"/>
    <col min="2" max="2" width="2.5546875" style="37" customWidth="1"/>
    <col min="3" max="3" width="3.6640625" style="37" customWidth="1"/>
    <col min="4" max="4" width="6.5546875" style="37" customWidth="1"/>
    <col min="5" max="5" width="18.5546875" style="34" customWidth="1"/>
    <col min="6" max="6" width="6.21875" style="34" customWidth="1"/>
    <col min="7" max="7" width="8.21875" style="34" customWidth="1"/>
    <col min="8" max="8" width="7.44140625" style="34" customWidth="1"/>
    <col min="9" max="9" width="7.6640625" style="34" customWidth="1"/>
    <col min="10" max="10" width="7.21875" style="34" customWidth="1"/>
    <col min="11" max="11" width="8.5546875" style="34" customWidth="1"/>
    <col min="12" max="12" width="8" style="34" customWidth="1"/>
    <col min="13" max="13" width="9" style="96" bestFit="1" customWidth="1"/>
    <col min="14" max="14" width="11.33203125" style="34" customWidth="1"/>
    <col min="15" max="15" width="8.21875" style="34" customWidth="1"/>
    <col min="16" max="16" width="8.44140625" style="34" customWidth="1"/>
    <col min="17" max="17" width="10.77734375" style="34" bestFit="1" customWidth="1"/>
    <col min="18" max="256" width="8.88671875" style="34"/>
    <col min="257" max="257" width="2.6640625" style="34" customWidth="1"/>
    <col min="258" max="258" width="2.5546875" style="34" customWidth="1"/>
    <col min="259" max="259" width="3.6640625" style="34" customWidth="1"/>
    <col min="260" max="260" width="6.5546875" style="34" customWidth="1"/>
    <col min="261" max="261" width="18.5546875" style="34" customWidth="1"/>
    <col min="262" max="262" width="6.21875" style="34" customWidth="1"/>
    <col min="263" max="263" width="8.21875" style="34" customWidth="1"/>
    <col min="264" max="264" width="7.44140625" style="34" customWidth="1"/>
    <col min="265" max="265" width="7.6640625" style="34" customWidth="1"/>
    <col min="266" max="266" width="7.21875" style="34" customWidth="1"/>
    <col min="267" max="267" width="8.5546875" style="34" customWidth="1"/>
    <col min="268" max="268" width="8" style="34" customWidth="1"/>
    <col min="269" max="269" width="9" style="34" bestFit="1" customWidth="1"/>
    <col min="270" max="270" width="9.88671875" style="34" bestFit="1" customWidth="1"/>
    <col min="271" max="271" width="8.21875" style="34" customWidth="1"/>
    <col min="272" max="272" width="8.44140625" style="34" customWidth="1"/>
    <col min="273" max="273" width="10.77734375" style="34" bestFit="1" customWidth="1"/>
    <col min="274" max="512" width="8.88671875" style="34"/>
    <col min="513" max="513" width="2.6640625" style="34" customWidth="1"/>
    <col min="514" max="514" width="2.5546875" style="34" customWidth="1"/>
    <col min="515" max="515" width="3.6640625" style="34" customWidth="1"/>
    <col min="516" max="516" width="6.5546875" style="34" customWidth="1"/>
    <col min="517" max="517" width="18.5546875" style="34" customWidth="1"/>
    <col min="518" max="518" width="6.21875" style="34" customWidth="1"/>
    <col min="519" max="519" width="8.21875" style="34" customWidth="1"/>
    <col min="520" max="520" width="7.44140625" style="34" customWidth="1"/>
    <col min="521" max="521" width="7.6640625" style="34" customWidth="1"/>
    <col min="522" max="522" width="7.21875" style="34" customWidth="1"/>
    <col min="523" max="523" width="8.5546875" style="34" customWidth="1"/>
    <col min="524" max="524" width="8" style="34" customWidth="1"/>
    <col min="525" max="525" width="9" style="34" bestFit="1" customWidth="1"/>
    <col min="526" max="526" width="9.88671875" style="34" bestFit="1" customWidth="1"/>
    <col min="527" max="527" width="8.21875" style="34" customWidth="1"/>
    <col min="528" max="528" width="8.44140625" style="34" customWidth="1"/>
    <col min="529" max="529" width="10.77734375" style="34" bestFit="1" customWidth="1"/>
    <col min="530" max="768" width="8.88671875" style="34"/>
    <col min="769" max="769" width="2.6640625" style="34" customWidth="1"/>
    <col min="770" max="770" width="2.5546875" style="34" customWidth="1"/>
    <col min="771" max="771" width="3.6640625" style="34" customWidth="1"/>
    <col min="772" max="772" width="6.5546875" style="34" customWidth="1"/>
    <col min="773" max="773" width="18.5546875" style="34" customWidth="1"/>
    <col min="774" max="774" width="6.21875" style="34" customWidth="1"/>
    <col min="775" max="775" width="8.21875" style="34" customWidth="1"/>
    <col min="776" max="776" width="7.44140625" style="34" customWidth="1"/>
    <col min="777" max="777" width="7.6640625" style="34" customWidth="1"/>
    <col min="778" max="778" width="7.21875" style="34" customWidth="1"/>
    <col min="779" max="779" width="8.5546875" style="34" customWidth="1"/>
    <col min="780" max="780" width="8" style="34" customWidth="1"/>
    <col min="781" max="781" width="9" style="34" bestFit="1" customWidth="1"/>
    <col min="782" max="782" width="9.88671875" style="34" bestFit="1" customWidth="1"/>
    <col min="783" max="783" width="8.21875" style="34" customWidth="1"/>
    <col min="784" max="784" width="8.44140625" style="34" customWidth="1"/>
    <col min="785" max="785" width="10.77734375" style="34" bestFit="1" customWidth="1"/>
    <col min="786" max="1024" width="8.88671875" style="34"/>
    <col min="1025" max="1025" width="2.6640625" style="34" customWidth="1"/>
    <col min="1026" max="1026" width="2.5546875" style="34" customWidth="1"/>
    <col min="1027" max="1027" width="3.6640625" style="34" customWidth="1"/>
    <col min="1028" max="1028" width="6.5546875" style="34" customWidth="1"/>
    <col min="1029" max="1029" width="18.5546875" style="34" customWidth="1"/>
    <col min="1030" max="1030" width="6.21875" style="34" customWidth="1"/>
    <col min="1031" max="1031" width="8.21875" style="34" customWidth="1"/>
    <col min="1032" max="1032" width="7.44140625" style="34" customWidth="1"/>
    <col min="1033" max="1033" width="7.6640625" style="34" customWidth="1"/>
    <col min="1034" max="1034" width="7.21875" style="34" customWidth="1"/>
    <col min="1035" max="1035" width="8.5546875" style="34" customWidth="1"/>
    <col min="1036" max="1036" width="8" style="34" customWidth="1"/>
    <col min="1037" max="1037" width="9" style="34" bestFit="1" customWidth="1"/>
    <col min="1038" max="1038" width="9.88671875" style="34" bestFit="1" customWidth="1"/>
    <col min="1039" max="1039" width="8.21875" style="34" customWidth="1"/>
    <col min="1040" max="1040" width="8.44140625" style="34" customWidth="1"/>
    <col min="1041" max="1041" width="10.77734375" style="34" bestFit="1" customWidth="1"/>
    <col min="1042" max="1280" width="8.88671875" style="34"/>
    <col min="1281" max="1281" width="2.6640625" style="34" customWidth="1"/>
    <col min="1282" max="1282" width="2.5546875" style="34" customWidth="1"/>
    <col min="1283" max="1283" width="3.6640625" style="34" customWidth="1"/>
    <col min="1284" max="1284" width="6.5546875" style="34" customWidth="1"/>
    <col min="1285" max="1285" width="18.5546875" style="34" customWidth="1"/>
    <col min="1286" max="1286" width="6.21875" style="34" customWidth="1"/>
    <col min="1287" max="1287" width="8.21875" style="34" customWidth="1"/>
    <col min="1288" max="1288" width="7.44140625" style="34" customWidth="1"/>
    <col min="1289" max="1289" width="7.6640625" style="34" customWidth="1"/>
    <col min="1290" max="1290" width="7.21875" style="34" customWidth="1"/>
    <col min="1291" max="1291" width="8.5546875" style="34" customWidth="1"/>
    <col min="1292" max="1292" width="8" style="34" customWidth="1"/>
    <col min="1293" max="1293" width="9" style="34" bestFit="1" customWidth="1"/>
    <col min="1294" max="1294" width="9.88671875" style="34" bestFit="1" customWidth="1"/>
    <col min="1295" max="1295" width="8.21875" style="34" customWidth="1"/>
    <col min="1296" max="1296" width="8.44140625" style="34" customWidth="1"/>
    <col min="1297" max="1297" width="10.77734375" style="34" bestFit="1" customWidth="1"/>
    <col min="1298" max="1536" width="8.88671875" style="34"/>
    <col min="1537" max="1537" width="2.6640625" style="34" customWidth="1"/>
    <col min="1538" max="1538" width="2.5546875" style="34" customWidth="1"/>
    <col min="1539" max="1539" width="3.6640625" style="34" customWidth="1"/>
    <col min="1540" max="1540" width="6.5546875" style="34" customWidth="1"/>
    <col min="1541" max="1541" width="18.5546875" style="34" customWidth="1"/>
    <col min="1542" max="1542" width="6.21875" style="34" customWidth="1"/>
    <col min="1543" max="1543" width="8.21875" style="34" customWidth="1"/>
    <col min="1544" max="1544" width="7.44140625" style="34" customWidth="1"/>
    <col min="1545" max="1545" width="7.6640625" style="34" customWidth="1"/>
    <col min="1546" max="1546" width="7.21875" style="34" customWidth="1"/>
    <col min="1547" max="1547" width="8.5546875" style="34" customWidth="1"/>
    <col min="1548" max="1548" width="8" style="34" customWidth="1"/>
    <col min="1549" max="1549" width="9" style="34" bestFit="1" customWidth="1"/>
    <col min="1550" max="1550" width="9.88671875" style="34" bestFit="1" customWidth="1"/>
    <col min="1551" max="1551" width="8.21875" style="34" customWidth="1"/>
    <col min="1552" max="1552" width="8.44140625" style="34" customWidth="1"/>
    <col min="1553" max="1553" width="10.77734375" style="34" bestFit="1" customWidth="1"/>
    <col min="1554" max="1792" width="8.88671875" style="34"/>
    <col min="1793" max="1793" width="2.6640625" style="34" customWidth="1"/>
    <col min="1794" max="1794" width="2.5546875" style="34" customWidth="1"/>
    <col min="1795" max="1795" width="3.6640625" style="34" customWidth="1"/>
    <col min="1796" max="1796" width="6.5546875" style="34" customWidth="1"/>
    <col min="1797" max="1797" width="18.5546875" style="34" customWidth="1"/>
    <col min="1798" max="1798" width="6.21875" style="34" customWidth="1"/>
    <col min="1799" max="1799" width="8.21875" style="34" customWidth="1"/>
    <col min="1800" max="1800" width="7.44140625" style="34" customWidth="1"/>
    <col min="1801" max="1801" width="7.6640625" style="34" customWidth="1"/>
    <col min="1802" max="1802" width="7.21875" style="34" customWidth="1"/>
    <col min="1803" max="1803" width="8.5546875" style="34" customWidth="1"/>
    <col min="1804" max="1804" width="8" style="34" customWidth="1"/>
    <col min="1805" max="1805" width="9" style="34" bestFit="1" customWidth="1"/>
    <col min="1806" max="1806" width="9.88671875" style="34" bestFit="1" customWidth="1"/>
    <col min="1807" max="1807" width="8.21875" style="34" customWidth="1"/>
    <col min="1808" max="1808" width="8.44140625" style="34" customWidth="1"/>
    <col min="1809" max="1809" width="10.77734375" style="34" bestFit="1" customWidth="1"/>
    <col min="1810" max="2048" width="8.88671875" style="34"/>
    <col min="2049" max="2049" width="2.6640625" style="34" customWidth="1"/>
    <col min="2050" max="2050" width="2.5546875" style="34" customWidth="1"/>
    <col min="2051" max="2051" width="3.6640625" style="34" customWidth="1"/>
    <col min="2052" max="2052" width="6.5546875" style="34" customWidth="1"/>
    <col min="2053" max="2053" width="18.5546875" style="34" customWidth="1"/>
    <col min="2054" max="2054" width="6.21875" style="34" customWidth="1"/>
    <col min="2055" max="2055" width="8.21875" style="34" customWidth="1"/>
    <col min="2056" max="2056" width="7.44140625" style="34" customWidth="1"/>
    <col min="2057" max="2057" width="7.6640625" style="34" customWidth="1"/>
    <col min="2058" max="2058" width="7.21875" style="34" customWidth="1"/>
    <col min="2059" max="2059" width="8.5546875" style="34" customWidth="1"/>
    <col min="2060" max="2060" width="8" style="34" customWidth="1"/>
    <col min="2061" max="2061" width="9" style="34" bestFit="1" customWidth="1"/>
    <col min="2062" max="2062" width="9.88671875" style="34" bestFit="1" customWidth="1"/>
    <col min="2063" max="2063" width="8.21875" style="34" customWidth="1"/>
    <col min="2064" max="2064" width="8.44140625" style="34" customWidth="1"/>
    <col min="2065" max="2065" width="10.77734375" style="34" bestFit="1" customWidth="1"/>
    <col min="2066" max="2304" width="8.88671875" style="34"/>
    <col min="2305" max="2305" width="2.6640625" style="34" customWidth="1"/>
    <col min="2306" max="2306" width="2.5546875" style="34" customWidth="1"/>
    <col min="2307" max="2307" width="3.6640625" style="34" customWidth="1"/>
    <col min="2308" max="2308" width="6.5546875" style="34" customWidth="1"/>
    <col min="2309" max="2309" width="18.5546875" style="34" customWidth="1"/>
    <col min="2310" max="2310" width="6.21875" style="34" customWidth="1"/>
    <col min="2311" max="2311" width="8.21875" style="34" customWidth="1"/>
    <col min="2312" max="2312" width="7.44140625" style="34" customWidth="1"/>
    <col min="2313" max="2313" width="7.6640625" style="34" customWidth="1"/>
    <col min="2314" max="2314" width="7.21875" style="34" customWidth="1"/>
    <col min="2315" max="2315" width="8.5546875" style="34" customWidth="1"/>
    <col min="2316" max="2316" width="8" style="34" customWidth="1"/>
    <col min="2317" max="2317" width="9" style="34" bestFit="1" customWidth="1"/>
    <col min="2318" max="2318" width="9.88671875" style="34" bestFit="1" customWidth="1"/>
    <col min="2319" max="2319" width="8.21875" style="34" customWidth="1"/>
    <col min="2320" max="2320" width="8.44140625" style="34" customWidth="1"/>
    <col min="2321" max="2321" width="10.77734375" style="34" bestFit="1" customWidth="1"/>
    <col min="2322" max="2560" width="8.88671875" style="34"/>
    <col min="2561" max="2561" width="2.6640625" style="34" customWidth="1"/>
    <col min="2562" max="2562" width="2.5546875" style="34" customWidth="1"/>
    <col min="2563" max="2563" width="3.6640625" style="34" customWidth="1"/>
    <col min="2564" max="2564" width="6.5546875" style="34" customWidth="1"/>
    <col min="2565" max="2565" width="18.5546875" style="34" customWidth="1"/>
    <col min="2566" max="2566" width="6.21875" style="34" customWidth="1"/>
    <col min="2567" max="2567" width="8.21875" style="34" customWidth="1"/>
    <col min="2568" max="2568" width="7.44140625" style="34" customWidth="1"/>
    <col min="2569" max="2569" width="7.6640625" style="34" customWidth="1"/>
    <col min="2570" max="2570" width="7.21875" style="34" customWidth="1"/>
    <col min="2571" max="2571" width="8.5546875" style="34" customWidth="1"/>
    <col min="2572" max="2572" width="8" style="34" customWidth="1"/>
    <col min="2573" max="2573" width="9" style="34" bestFit="1" customWidth="1"/>
    <col min="2574" max="2574" width="9.88671875" style="34" bestFit="1" customWidth="1"/>
    <col min="2575" max="2575" width="8.21875" style="34" customWidth="1"/>
    <col min="2576" max="2576" width="8.44140625" style="34" customWidth="1"/>
    <col min="2577" max="2577" width="10.77734375" style="34" bestFit="1" customWidth="1"/>
    <col min="2578" max="2816" width="8.88671875" style="34"/>
    <col min="2817" max="2817" width="2.6640625" style="34" customWidth="1"/>
    <col min="2818" max="2818" width="2.5546875" style="34" customWidth="1"/>
    <col min="2819" max="2819" width="3.6640625" style="34" customWidth="1"/>
    <col min="2820" max="2820" width="6.5546875" style="34" customWidth="1"/>
    <col min="2821" max="2821" width="18.5546875" style="34" customWidth="1"/>
    <col min="2822" max="2822" width="6.21875" style="34" customWidth="1"/>
    <col min="2823" max="2823" width="8.21875" style="34" customWidth="1"/>
    <col min="2824" max="2824" width="7.44140625" style="34" customWidth="1"/>
    <col min="2825" max="2825" width="7.6640625" style="34" customWidth="1"/>
    <col min="2826" max="2826" width="7.21875" style="34" customWidth="1"/>
    <col min="2827" max="2827" width="8.5546875" style="34" customWidth="1"/>
    <col min="2828" max="2828" width="8" style="34" customWidth="1"/>
    <col min="2829" max="2829" width="9" style="34" bestFit="1" customWidth="1"/>
    <col min="2830" max="2830" width="9.88671875" style="34" bestFit="1" customWidth="1"/>
    <col min="2831" max="2831" width="8.21875" style="34" customWidth="1"/>
    <col min="2832" max="2832" width="8.44140625" style="34" customWidth="1"/>
    <col min="2833" max="2833" width="10.77734375" style="34" bestFit="1" customWidth="1"/>
    <col min="2834" max="3072" width="8.88671875" style="34"/>
    <col min="3073" max="3073" width="2.6640625" style="34" customWidth="1"/>
    <col min="3074" max="3074" width="2.5546875" style="34" customWidth="1"/>
    <col min="3075" max="3075" width="3.6640625" style="34" customWidth="1"/>
    <col min="3076" max="3076" width="6.5546875" style="34" customWidth="1"/>
    <col min="3077" max="3077" width="18.5546875" style="34" customWidth="1"/>
    <col min="3078" max="3078" width="6.21875" style="34" customWidth="1"/>
    <col min="3079" max="3079" width="8.21875" style="34" customWidth="1"/>
    <col min="3080" max="3080" width="7.44140625" style="34" customWidth="1"/>
    <col min="3081" max="3081" width="7.6640625" style="34" customWidth="1"/>
    <col min="3082" max="3082" width="7.21875" style="34" customWidth="1"/>
    <col min="3083" max="3083" width="8.5546875" style="34" customWidth="1"/>
    <col min="3084" max="3084" width="8" style="34" customWidth="1"/>
    <col min="3085" max="3085" width="9" style="34" bestFit="1" customWidth="1"/>
    <col min="3086" max="3086" width="9.88671875" style="34" bestFit="1" customWidth="1"/>
    <col min="3087" max="3087" width="8.21875" style="34" customWidth="1"/>
    <col min="3088" max="3088" width="8.44140625" style="34" customWidth="1"/>
    <col min="3089" max="3089" width="10.77734375" style="34" bestFit="1" customWidth="1"/>
    <col min="3090" max="3328" width="8.88671875" style="34"/>
    <col min="3329" max="3329" width="2.6640625" style="34" customWidth="1"/>
    <col min="3330" max="3330" width="2.5546875" style="34" customWidth="1"/>
    <col min="3331" max="3331" width="3.6640625" style="34" customWidth="1"/>
    <col min="3332" max="3332" width="6.5546875" style="34" customWidth="1"/>
    <col min="3333" max="3333" width="18.5546875" style="34" customWidth="1"/>
    <col min="3334" max="3334" width="6.21875" style="34" customWidth="1"/>
    <col min="3335" max="3335" width="8.21875" style="34" customWidth="1"/>
    <col min="3336" max="3336" width="7.44140625" style="34" customWidth="1"/>
    <col min="3337" max="3337" width="7.6640625" style="34" customWidth="1"/>
    <col min="3338" max="3338" width="7.21875" style="34" customWidth="1"/>
    <col min="3339" max="3339" width="8.5546875" style="34" customWidth="1"/>
    <col min="3340" max="3340" width="8" style="34" customWidth="1"/>
    <col min="3341" max="3341" width="9" style="34" bestFit="1" customWidth="1"/>
    <col min="3342" max="3342" width="9.88671875" style="34" bestFit="1" customWidth="1"/>
    <col min="3343" max="3343" width="8.21875" style="34" customWidth="1"/>
    <col min="3344" max="3344" width="8.44140625" style="34" customWidth="1"/>
    <col min="3345" max="3345" width="10.77734375" style="34" bestFit="1" customWidth="1"/>
    <col min="3346" max="3584" width="8.88671875" style="34"/>
    <col min="3585" max="3585" width="2.6640625" style="34" customWidth="1"/>
    <col min="3586" max="3586" width="2.5546875" style="34" customWidth="1"/>
    <col min="3587" max="3587" width="3.6640625" style="34" customWidth="1"/>
    <col min="3588" max="3588" width="6.5546875" style="34" customWidth="1"/>
    <col min="3589" max="3589" width="18.5546875" style="34" customWidth="1"/>
    <col min="3590" max="3590" width="6.21875" style="34" customWidth="1"/>
    <col min="3591" max="3591" width="8.21875" style="34" customWidth="1"/>
    <col min="3592" max="3592" width="7.44140625" style="34" customWidth="1"/>
    <col min="3593" max="3593" width="7.6640625" style="34" customWidth="1"/>
    <col min="3594" max="3594" width="7.21875" style="34" customWidth="1"/>
    <col min="3595" max="3595" width="8.5546875" style="34" customWidth="1"/>
    <col min="3596" max="3596" width="8" style="34" customWidth="1"/>
    <col min="3597" max="3597" width="9" style="34" bestFit="1" customWidth="1"/>
    <col min="3598" max="3598" width="9.88671875" style="34" bestFit="1" customWidth="1"/>
    <col min="3599" max="3599" width="8.21875" style="34" customWidth="1"/>
    <col min="3600" max="3600" width="8.44140625" style="34" customWidth="1"/>
    <col min="3601" max="3601" width="10.77734375" style="34" bestFit="1" customWidth="1"/>
    <col min="3602" max="3840" width="8.88671875" style="34"/>
    <col min="3841" max="3841" width="2.6640625" style="34" customWidth="1"/>
    <col min="3842" max="3842" width="2.5546875" style="34" customWidth="1"/>
    <col min="3843" max="3843" width="3.6640625" style="34" customWidth="1"/>
    <col min="3844" max="3844" width="6.5546875" style="34" customWidth="1"/>
    <col min="3845" max="3845" width="18.5546875" style="34" customWidth="1"/>
    <col min="3846" max="3846" width="6.21875" style="34" customWidth="1"/>
    <col min="3847" max="3847" width="8.21875" style="34" customWidth="1"/>
    <col min="3848" max="3848" width="7.44140625" style="34" customWidth="1"/>
    <col min="3849" max="3849" width="7.6640625" style="34" customWidth="1"/>
    <col min="3850" max="3850" width="7.21875" style="34" customWidth="1"/>
    <col min="3851" max="3851" width="8.5546875" style="34" customWidth="1"/>
    <col min="3852" max="3852" width="8" style="34" customWidth="1"/>
    <col min="3853" max="3853" width="9" style="34" bestFit="1" customWidth="1"/>
    <col min="3854" max="3854" width="9.88671875" style="34" bestFit="1" customWidth="1"/>
    <col min="3855" max="3855" width="8.21875" style="34" customWidth="1"/>
    <col min="3856" max="3856" width="8.44140625" style="34" customWidth="1"/>
    <col min="3857" max="3857" width="10.77734375" style="34" bestFit="1" customWidth="1"/>
    <col min="3858" max="4096" width="8.88671875" style="34"/>
    <col min="4097" max="4097" width="2.6640625" style="34" customWidth="1"/>
    <col min="4098" max="4098" width="2.5546875" style="34" customWidth="1"/>
    <col min="4099" max="4099" width="3.6640625" style="34" customWidth="1"/>
    <col min="4100" max="4100" width="6.5546875" style="34" customWidth="1"/>
    <col min="4101" max="4101" width="18.5546875" style="34" customWidth="1"/>
    <col min="4102" max="4102" width="6.21875" style="34" customWidth="1"/>
    <col min="4103" max="4103" width="8.21875" style="34" customWidth="1"/>
    <col min="4104" max="4104" width="7.44140625" style="34" customWidth="1"/>
    <col min="4105" max="4105" width="7.6640625" style="34" customWidth="1"/>
    <col min="4106" max="4106" width="7.21875" style="34" customWidth="1"/>
    <col min="4107" max="4107" width="8.5546875" style="34" customWidth="1"/>
    <col min="4108" max="4108" width="8" style="34" customWidth="1"/>
    <col min="4109" max="4109" width="9" style="34" bestFit="1" customWidth="1"/>
    <col min="4110" max="4110" width="9.88671875" style="34" bestFit="1" customWidth="1"/>
    <col min="4111" max="4111" width="8.21875" style="34" customWidth="1"/>
    <col min="4112" max="4112" width="8.44140625" style="34" customWidth="1"/>
    <col min="4113" max="4113" width="10.77734375" style="34" bestFit="1" customWidth="1"/>
    <col min="4114" max="4352" width="8.88671875" style="34"/>
    <col min="4353" max="4353" width="2.6640625" style="34" customWidth="1"/>
    <col min="4354" max="4354" width="2.5546875" style="34" customWidth="1"/>
    <col min="4355" max="4355" width="3.6640625" style="34" customWidth="1"/>
    <col min="4356" max="4356" width="6.5546875" style="34" customWidth="1"/>
    <col min="4357" max="4357" width="18.5546875" style="34" customWidth="1"/>
    <col min="4358" max="4358" width="6.21875" style="34" customWidth="1"/>
    <col min="4359" max="4359" width="8.21875" style="34" customWidth="1"/>
    <col min="4360" max="4360" width="7.44140625" style="34" customWidth="1"/>
    <col min="4361" max="4361" width="7.6640625" style="34" customWidth="1"/>
    <col min="4362" max="4362" width="7.21875" style="34" customWidth="1"/>
    <col min="4363" max="4363" width="8.5546875" style="34" customWidth="1"/>
    <col min="4364" max="4364" width="8" style="34" customWidth="1"/>
    <col min="4365" max="4365" width="9" style="34" bestFit="1" customWidth="1"/>
    <col min="4366" max="4366" width="9.88671875" style="34" bestFit="1" customWidth="1"/>
    <col min="4367" max="4367" width="8.21875" style="34" customWidth="1"/>
    <col min="4368" max="4368" width="8.44140625" style="34" customWidth="1"/>
    <col min="4369" max="4369" width="10.77734375" style="34" bestFit="1" customWidth="1"/>
    <col min="4370" max="4608" width="8.88671875" style="34"/>
    <col min="4609" max="4609" width="2.6640625" style="34" customWidth="1"/>
    <col min="4610" max="4610" width="2.5546875" style="34" customWidth="1"/>
    <col min="4611" max="4611" width="3.6640625" style="34" customWidth="1"/>
    <col min="4612" max="4612" width="6.5546875" style="34" customWidth="1"/>
    <col min="4613" max="4613" width="18.5546875" style="34" customWidth="1"/>
    <col min="4614" max="4614" width="6.21875" style="34" customWidth="1"/>
    <col min="4615" max="4615" width="8.21875" style="34" customWidth="1"/>
    <col min="4616" max="4616" width="7.44140625" style="34" customWidth="1"/>
    <col min="4617" max="4617" width="7.6640625" style="34" customWidth="1"/>
    <col min="4618" max="4618" width="7.21875" style="34" customWidth="1"/>
    <col min="4619" max="4619" width="8.5546875" style="34" customWidth="1"/>
    <col min="4620" max="4620" width="8" style="34" customWidth="1"/>
    <col min="4621" max="4621" width="9" style="34" bestFit="1" customWidth="1"/>
    <col min="4622" max="4622" width="9.88671875" style="34" bestFit="1" customWidth="1"/>
    <col min="4623" max="4623" width="8.21875" style="34" customWidth="1"/>
    <col min="4624" max="4624" width="8.44140625" style="34" customWidth="1"/>
    <col min="4625" max="4625" width="10.77734375" style="34" bestFit="1" customWidth="1"/>
    <col min="4626" max="4864" width="8.88671875" style="34"/>
    <col min="4865" max="4865" width="2.6640625" style="34" customWidth="1"/>
    <col min="4866" max="4866" width="2.5546875" style="34" customWidth="1"/>
    <col min="4867" max="4867" width="3.6640625" style="34" customWidth="1"/>
    <col min="4868" max="4868" width="6.5546875" style="34" customWidth="1"/>
    <col min="4869" max="4869" width="18.5546875" style="34" customWidth="1"/>
    <col min="4870" max="4870" width="6.21875" style="34" customWidth="1"/>
    <col min="4871" max="4871" width="8.21875" style="34" customWidth="1"/>
    <col min="4872" max="4872" width="7.44140625" style="34" customWidth="1"/>
    <col min="4873" max="4873" width="7.6640625" style="34" customWidth="1"/>
    <col min="4874" max="4874" width="7.21875" style="34" customWidth="1"/>
    <col min="4875" max="4875" width="8.5546875" style="34" customWidth="1"/>
    <col min="4876" max="4876" width="8" style="34" customWidth="1"/>
    <col min="4877" max="4877" width="9" style="34" bestFit="1" customWidth="1"/>
    <col min="4878" max="4878" width="9.88671875" style="34" bestFit="1" customWidth="1"/>
    <col min="4879" max="4879" width="8.21875" style="34" customWidth="1"/>
    <col min="4880" max="4880" width="8.44140625" style="34" customWidth="1"/>
    <col min="4881" max="4881" width="10.77734375" style="34" bestFit="1" customWidth="1"/>
    <col min="4882" max="5120" width="8.88671875" style="34"/>
    <col min="5121" max="5121" width="2.6640625" style="34" customWidth="1"/>
    <col min="5122" max="5122" width="2.5546875" style="34" customWidth="1"/>
    <col min="5123" max="5123" width="3.6640625" style="34" customWidth="1"/>
    <col min="5124" max="5124" width="6.5546875" style="34" customWidth="1"/>
    <col min="5125" max="5125" width="18.5546875" style="34" customWidth="1"/>
    <col min="5126" max="5126" width="6.21875" style="34" customWidth="1"/>
    <col min="5127" max="5127" width="8.21875" style="34" customWidth="1"/>
    <col min="5128" max="5128" width="7.44140625" style="34" customWidth="1"/>
    <col min="5129" max="5129" width="7.6640625" style="34" customWidth="1"/>
    <col min="5130" max="5130" width="7.21875" style="34" customWidth="1"/>
    <col min="5131" max="5131" width="8.5546875" style="34" customWidth="1"/>
    <col min="5132" max="5132" width="8" style="34" customWidth="1"/>
    <col min="5133" max="5133" width="9" style="34" bestFit="1" customWidth="1"/>
    <col min="5134" max="5134" width="9.88671875" style="34" bestFit="1" customWidth="1"/>
    <col min="5135" max="5135" width="8.21875" style="34" customWidth="1"/>
    <col min="5136" max="5136" width="8.44140625" style="34" customWidth="1"/>
    <col min="5137" max="5137" width="10.77734375" style="34" bestFit="1" customWidth="1"/>
    <col min="5138" max="5376" width="8.88671875" style="34"/>
    <col min="5377" max="5377" width="2.6640625" style="34" customWidth="1"/>
    <col min="5378" max="5378" width="2.5546875" style="34" customWidth="1"/>
    <col min="5379" max="5379" width="3.6640625" style="34" customWidth="1"/>
    <col min="5380" max="5380" width="6.5546875" style="34" customWidth="1"/>
    <col min="5381" max="5381" width="18.5546875" style="34" customWidth="1"/>
    <col min="5382" max="5382" width="6.21875" style="34" customWidth="1"/>
    <col min="5383" max="5383" width="8.21875" style="34" customWidth="1"/>
    <col min="5384" max="5384" width="7.44140625" style="34" customWidth="1"/>
    <col min="5385" max="5385" width="7.6640625" style="34" customWidth="1"/>
    <col min="5386" max="5386" width="7.21875" style="34" customWidth="1"/>
    <col min="5387" max="5387" width="8.5546875" style="34" customWidth="1"/>
    <col min="5388" max="5388" width="8" style="34" customWidth="1"/>
    <col min="5389" max="5389" width="9" style="34" bestFit="1" customWidth="1"/>
    <col min="5390" max="5390" width="9.88671875" style="34" bestFit="1" customWidth="1"/>
    <col min="5391" max="5391" width="8.21875" style="34" customWidth="1"/>
    <col min="5392" max="5392" width="8.44140625" style="34" customWidth="1"/>
    <col min="5393" max="5393" width="10.77734375" style="34" bestFit="1" customWidth="1"/>
    <col min="5394" max="5632" width="8.88671875" style="34"/>
    <col min="5633" max="5633" width="2.6640625" style="34" customWidth="1"/>
    <col min="5634" max="5634" width="2.5546875" style="34" customWidth="1"/>
    <col min="5635" max="5635" width="3.6640625" style="34" customWidth="1"/>
    <col min="5636" max="5636" width="6.5546875" style="34" customWidth="1"/>
    <col min="5637" max="5637" width="18.5546875" style="34" customWidth="1"/>
    <col min="5638" max="5638" width="6.21875" style="34" customWidth="1"/>
    <col min="5639" max="5639" width="8.21875" style="34" customWidth="1"/>
    <col min="5640" max="5640" width="7.44140625" style="34" customWidth="1"/>
    <col min="5641" max="5641" width="7.6640625" style="34" customWidth="1"/>
    <col min="5642" max="5642" width="7.21875" style="34" customWidth="1"/>
    <col min="5643" max="5643" width="8.5546875" style="34" customWidth="1"/>
    <col min="5644" max="5644" width="8" style="34" customWidth="1"/>
    <col min="5645" max="5645" width="9" style="34" bestFit="1" customWidth="1"/>
    <col min="5646" max="5646" width="9.88671875" style="34" bestFit="1" customWidth="1"/>
    <col min="5647" max="5647" width="8.21875" style="34" customWidth="1"/>
    <col min="5648" max="5648" width="8.44140625" style="34" customWidth="1"/>
    <col min="5649" max="5649" width="10.77734375" style="34" bestFit="1" customWidth="1"/>
    <col min="5650" max="5888" width="8.88671875" style="34"/>
    <col min="5889" max="5889" width="2.6640625" style="34" customWidth="1"/>
    <col min="5890" max="5890" width="2.5546875" style="34" customWidth="1"/>
    <col min="5891" max="5891" width="3.6640625" style="34" customWidth="1"/>
    <col min="5892" max="5892" width="6.5546875" style="34" customWidth="1"/>
    <col min="5893" max="5893" width="18.5546875" style="34" customWidth="1"/>
    <col min="5894" max="5894" width="6.21875" style="34" customWidth="1"/>
    <col min="5895" max="5895" width="8.21875" style="34" customWidth="1"/>
    <col min="5896" max="5896" width="7.44140625" style="34" customWidth="1"/>
    <col min="5897" max="5897" width="7.6640625" style="34" customWidth="1"/>
    <col min="5898" max="5898" width="7.21875" style="34" customWidth="1"/>
    <col min="5899" max="5899" width="8.5546875" style="34" customWidth="1"/>
    <col min="5900" max="5900" width="8" style="34" customWidth="1"/>
    <col min="5901" max="5901" width="9" style="34" bestFit="1" customWidth="1"/>
    <col min="5902" max="5902" width="9.88671875" style="34" bestFit="1" customWidth="1"/>
    <col min="5903" max="5903" width="8.21875" style="34" customWidth="1"/>
    <col min="5904" max="5904" width="8.44140625" style="34" customWidth="1"/>
    <col min="5905" max="5905" width="10.77734375" style="34" bestFit="1" customWidth="1"/>
    <col min="5906" max="6144" width="8.88671875" style="34"/>
    <col min="6145" max="6145" width="2.6640625" style="34" customWidth="1"/>
    <col min="6146" max="6146" width="2.5546875" style="34" customWidth="1"/>
    <col min="6147" max="6147" width="3.6640625" style="34" customWidth="1"/>
    <col min="6148" max="6148" width="6.5546875" style="34" customWidth="1"/>
    <col min="6149" max="6149" width="18.5546875" style="34" customWidth="1"/>
    <col min="6150" max="6150" width="6.21875" style="34" customWidth="1"/>
    <col min="6151" max="6151" width="8.21875" style="34" customWidth="1"/>
    <col min="6152" max="6152" width="7.44140625" style="34" customWidth="1"/>
    <col min="6153" max="6153" width="7.6640625" style="34" customWidth="1"/>
    <col min="6154" max="6154" width="7.21875" style="34" customWidth="1"/>
    <col min="6155" max="6155" width="8.5546875" style="34" customWidth="1"/>
    <col min="6156" max="6156" width="8" style="34" customWidth="1"/>
    <col min="6157" max="6157" width="9" style="34" bestFit="1" customWidth="1"/>
    <col min="6158" max="6158" width="9.88671875" style="34" bestFit="1" customWidth="1"/>
    <col min="6159" max="6159" width="8.21875" style="34" customWidth="1"/>
    <col min="6160" max="6160" width="8.44140625" style="34" customWidth="1"/>
    <col min="6161" max="6161" width="10.77734375" style="34" bestFit="1" customWidth="1"/>
    <col min="6162" max="6400" width="8.88671875" style="34"/>
    <col min="6401" max="6401" width="2.6640625" style="34" customWidth="1"/>
    <col min="6402" max="6402" width="2.5546875" style="34" customWidth="1"/>
    <col min="6403" max="6403" width="3.6640625" style="34" customWidth="1"/>
    <col min="6404" max="6404" width="6.5546875" style="34" customWidth="1"/>
    <col min="6405" max="6405" width="18.5546875" style="34" customWidth="1"/>
    <col min="6406" max="6406" width="6.21875" style="34" customWidth="1"/>
    <col min="6407" max="6407" width="8.21875" style="34" customWidth="1"/>
    <col min="6408" max="6408" width="7.44140625" style="34" customWidth="1"/>
    <col min="6409" max="6409" width="7.6640625" style="34" customWidth="1"/>
    <col min="6410" max="6410" width="7.21875" style="34" customWidth="1"/>
    <col min="6411" max="6411" width="8.5546875" style="34" customWidth="1"/>
    <col min="6412" max="6412" width="8" style="34" customWidth="1"/>
    <col min="6413" max="6413" width="9" style="34" bestFit="1" customWidth="1"/>
    <col min="6414" max="6414" width="9.88671875" style="34" bestFit="1" customWidth="1"/>
    <col min="6415" max="6415" width="8.21875" style="34" customWidth="1"/>
    <col min="6416" max="6416" width="8.44140625" style="34" customWidth="1"/>
    <col min="6417" max="6417" width="10.77734375" style="34" bestFit="1" customWidth="1"/>
    <col min="6418" max="6656" width="8.88671875" style="34"/>
    <col min="6657" max="6657" width="2.6640625" style="34" customWidth="1"/>
    <col min="6658" max="6658" width="2.5546875" style="34" customWidth="1"/>
    <col min="6659" max="6659" width="3.6640625" style="34" customWidth="1"/>
    <col min="6660" max="6660" width="6.5546875" style="34" customWidth="1"/>
    <col min="6661" max="6661" width="18.5546875" style="34" customWidth="1"/>
    <col min="6662" max="6662" width="6.21875" style="34" customWidth="1"/>
    <col min="6663" max="6663" width="8.21875" style="34" customWidth="1"/>
    <col min="6664" max="6664" width="7.44140625" style="34" customWidth="1"/>
    <col min="6665" max="6665" width="7.6640625" style="34" customWidth="1"/>
    <col min="6666" max="6666" width="7.21875" style="34" customWidth="1"/>
    <col min="6667" max="6667" width="8.5546875" style="34" customWidth="1"/>
    <col min="6668" max="6668" width="8" style="34" customWidth="1"/>
    <col min="6669" max="6669" width="9" style="34" bestFit="1" customWidth="1"/>
    <col min="6670" max="6670" width="9.88671875" style="34" bestFit="1" customWidth="1"/>
    <col min="6671" max="6671" width="8.21875" style="34" customWidth="1"/>
    <col min="6672" max="6672" width="8.44140625" style="34" customWidth="1"/>
    <col min="6673" max="6673" width="10.77734375" style="34" bestFit="1" customWidth="1"/>
    <col min="6674" max="6912" width="8.88671875" style="34"/>
    <col min="6913" max="6913" width="2.6640625" style="34" customWidth="1"/>
    <col min="6914" max="6914" width="2.5546875" style="34" customWidth="1"/>
    <col min="6915" max="6915" width="3.6640625" style="34" customWidth="1"/>
    <col min="6916" max="6916" width="6.5546875" style="34" customWidth="1"/>
    <col min="6917" max="6917" width="18.5546875" style="34" customWidth="1"/>
    <col min="6918" max="6918" width="6.21875" style="34" customWidth="1"/>
    <col min="6919" max="6919" width="8.21875" style="34" customWidth="1"/>
    <col min="6920" max="6920" width="7.44140625" style="34" customWidth="1"/>
    <col min="6921" max="6921" width="7.6640625" style="34" customWidth="1"/>
    <col min="6922" max="6922" width="7.21875" style="34" customWidth="1"/>
    <col min="6923" max="6923" width="8.5546875" style="34" customWidth="1"/>
    <col min="6924" max="6924" width="8" style="34" customWidth="1"/>
    <col min="6925" max="6925" width="9" style="34" bestFit="1" customWidth="1"/>
    <col min="6926" max="6926" width="9.88671875" style="34" bestFit="1" customWidth="1"/>
    <col min="6927" max="6927" width="8.21875" style="34" customWidth="1"/>
    <col min="6928" max="6928" width="8.44140625" style="34" customWidth="1"/>
    <col min="6929" max="6929" width="10.77734375" style="34" bestFit="1" customWidth="1"/>
    <col min="6930" max="7168" width="8.88671875" style="34"/>
    <col min="7169" max="7169" width="2.6640625" style="34" customWidth="1"/>
    <col min="7170" max="7170" width="2.5546875" style="34" customWidth="1"/>
    <col min="7171" max="7171" width="3.6640625" style="34" customWidth="1"/>
    <col min="7172" max="7172" width="6.5546875" style="34" customWidth="1"/>
    <col min="7173" max="7173" width="18.5546875" style="34" customWidth="1"/>
    <col min="7174" max="7174" width="6.21875" style="34" customWidth="1"/>
    <col min="7175" max="7175" width="8.21875" style="34" customWidth="1"/>
    <col min="7176" max="7176" width="7.44140625" style="34" customWidth="1"/>
    <col min="7177" max="7177" width="7.6640625" style="34" customWidth="1"/>
    <col min="7178" max="7178" width="7.21875" style="34" customWidth="1"/>
    <col min="7179" max="7179" width="8.5546875" style="34" customWidth="1"/>
    <col min="7180" max="7180" width="8" style="34" customWidth="1"/>
    <col min="7181" max="7181" width="9" style="34" bestFit="1" customWidth="1"/>
    <col min="7182" max="7182" width="9.88671875" style="34" bestFit="1" customWidth="1"/>
    <col min="7183" max="7183" width="8.21875" style="34" customWidth="1"/>
    <col min="7184" max="7184" width="8.44140625" style="34" customWidth="1"/>
    <col min="7185" max="7185" width="10.77734375" style="34" bestFit="1" customWidth="1"/>
    <col min="7186" max="7424" width="8.88671875" style="34"/>
    <col min="7425" max="7425" width="2.6640625" style="34" customWidth="1"/>
    <col min="7426" max="7426" width="2.5546875" style="34" customWidth="1"/>
    <col min="7427" max="7427" width="3.6640625" style="34" customWidth="1"/>
    <col min="7428" max="7428" width="6.5546875" style="34" customWidth="1"/>
    <col min="7429" max="7429" width="18.5546875" style="34" customWidth="1"/>
    <col min="7430" max="7430" width="6.21875" style="34" customWidth="1"/>
    <col min="7431" max="7431" width="8.21875" style="34" customWidth="1"/>
    <col min="7432" max="7432" width="7.44140625" style="34" customWidth="1"/>
    <col min="7433" max="7433" width="7.6640625" style="34" customWidth="1"/>
    <col min="7434" max="7434" width="7.21875" style="34" customWidth="1"/>
    <col min="7435" max="7435" width="8.5546875" style="34" customWidth="1"/>
    <col min="7436" max="7436" width="8" style="34" customWidth="1"/>
    <col min="7437" max="7437" width="9" style="34" bestFit="1" customWidth="1"/>
    <col min="7438" max="7438" width="9.88671875" style="34" bestFit="1" customWidth="1"/>
    <col min="7439" max="7439" width="8.21875" style="34" customWidth="1"/>
    <col min="7440" max="7440" width="8.44140625" style="34" customWidth="1"/>
    <col min="7441" max="7441" width="10.77734375" style="34" bestFit="1" customWidth="1"/>
    <col min="7442" max="7680" width="8.88671875" style="34"/>
    <col min="7681" max="7681" width="2.6640625" style="34" customWidth="1"/>
    <col min="7682" max="7682" width="2.5546875" style="34" customWidth="1"/>
    <col min="7683" max="7683" width="3.6640625" style="34" customWidth="1"/>
    <col min="7684" max="7684" width="6.5546875" style="34" customWidth="1"/>
    <col min="7685" max="7685" width="18.5546875" style="34" customWidth="1"/>
    <col min="7686" max="7686" width="6.21875" style="34" customWidth="1"/>
    <col min="7687" max="7687" width="8.21875" style="34" customWidth="1"/>
    <col min="7688" max="7688" width="7.44140625" style="34" customWidth="1"/>
    <col min="7689" max="7689" width="7.6640625" style="34" customWidth="1"/>
    <col min="7690" max="7690" width="7.21875" style="34" customWidth="1"/>
    <col min="7691" max="7691" width="8.5546875" style="34" customWidth="1"/>
    <col min="7692" max="7692" width="8" style="34" customWidth="1"/>
    <col min="7693" max="7693" width="9" style="34" bestFit="1" customWidth="1"/>
    <col min="7694" max="7694" width="9.88671875" style="34" bestFit="1" customWidth="1"/>
    <col min="7695" max="7695" width="8.21875" style="34" customWidth="1"/>
    <col min="7696" max="7696" width="8.44140625" style="34" customWidth="1"/>
    <col min="7697" max="7697" width="10.77734375" style="34" bestFit="1" customWidth="1"/>
    <col min="7698" max="7936" width="8.88671875" style="34"/>
    <col min="7937" max="7937" width="2.6640625" style="34" customWidth="1"/>
    <col min="7938" max="7938" width="2.5546875" style="34" customWidth="1"/>
    <col min="7939" max="7939" width="3.6640625" style="34" customWidth="1"/>
    <col min="7940" max="7940" width="6.5546875" style="34" customWidth="1"/>
    <col min="7941" max="7941" width="18.5546875" style="34" customWidth="1"/>
    <col min="7942" max="7942" width="6.21875" style="34" customWidth="1"/>
    <col min="7943" max="7943" width="8.21875" style="34" customWidth="1"/>
    <col min="7944" max="7944" width="7.44140625" style="34" customWidth="1"/>
    <col min="7945" max="7945" width="7.6640625" style="34" customWidth="1"/>
    <col min="7946" max="7946" width="7.21875" style="34" customWidth="1"/>
    <col min="7947" max="7947" width="8.5546875" style="34" customWidth="1"/>
    <col min="7948" max="7948" width="8" style="34" customWidth="1"/>
    <col min="7949" max="7949" width="9" style="34" bestFit="1" customWidth="1"/>
    <col min="7950" max="7950" width="9.88671875" style="34" bestFit="1" customWidth="1"/>
    <col min="7951" max="7951" width="8.21875" style="34" customWidth="1"/>
    <col min="7952" max="7952" width="8.44140625" style="34" customWidth="1"/>
    <col min="7953" max="7953" width="10.77734375" style="34" bestFit="1" customWidth="1"/>
    <col min="7954" max="8192" width="8.88671875" style="34"/>
    <col min="8193" max="8193" width="2.6640625" style="34" customWidth="1"/>
    <col min="8194" max="8194" width="2.5546875" style="34" customWidth="1"/>
    <col min="8195" max="8195" width="3.6640625" style="34" customWidth="1"/>
    <col min="8196" max="8196" width="6.5546875" style="34" customWidth="1"/>
    <col min="8197" max="8197" width="18.5546875" style="34" customWidth="1"/>
    <col min="8198" max="8198" width="6.21875" style="34" customWidth="1"/>
    <col min="8199" max="8199" width="8.21875" style="34" customWidth="1"/>
    <col min="8200" max="8200" width="7.44140625" style="34" customWidth="1"/>
    <col min="8201" max="8201" width="7.6640625" style="34" customWidth="1"/>
    <col min="8202" max="8202" width="7.21875" style="34" customWidth="1"/>
    <col min="8203" max="8203" width="8.5546875" style="34" customWidth="1"/>
    <col min="8204" max="8204" width="8" style="34" customWidth="1"/>
    <col min="8205" max="8205" width="9" style="34" bestFit="1" customWidth="1"/>
    <col min="8206" max="8206" width="9.88671875" style="34" bestFit="1" customWidth="1"/>
    <col min="8207" max="8207" width="8.21875" style="34" customWidth="1"/>
    <col min="8208" max="8208" width="8.44140625" style="34" customWidth="1"/>
    <col min="8209" max="8209" width="10.77734375" style="34" bestFit="1" customWidth="1"/>
    <col min="8210" max="8448" width="8.88671875" style="34"/>
    <col min="8449" max="8449" width="2.6640625" style="34" customWidth="1"/>
    <col min="8450" max="8450" width="2.5546875" style="34" customWidth="1"/>
    <col min="8451" max="8451" width="3.6640625" style="34" customWidth="1"/>
    <col min="8452" max="8452" width="6.5546875" style="34" customWidth="1"/>
    <col min="8453" max="8453" width="18.5546875" style="34" customWidth="1"/>
    <col min="8454" max="8454" width="6.21875" style="34" customWidth="1"/>
    <col min="8455" max="8455" width="8.21875" style="34" customWidth="1"/>
    <col min="8456" max="8456" width="7.44140625" style="34" customWidth="1"/>
    <col min="8457" max="8457" width="7.6640625" style="34" customWidth="1"/>
    <col min="8458" max="8458" width="7.21875" style="34" customWidth="1"/>
    <col min="8459" max="8459" width="8.5546875" style="34" customWidth="1"/>
    <col min="8460" max="8460" width="8" style="34" customWidth="1"/>
    <col min="8461" max="8461" width="9" style="34" bestFit="1" customWidth="1"/>
    <col min="8462" max="8462" width="9.88671875" style="34" bestFit="1" customWidth="1"/>
    <col min="8463" max="8463" width="8.21875" style="34" customWidth="1"/>
    <col min="8464" max="8464" width="8.44140625" style="34" customWidth="1"/>
    <col min="8465" max="8465" width="10.77734375" style="34" bestFit="1" customWidth="1"/>
    <col min="8466" max="8704" width="8.88671875" style="34"/>
    <col min="8705" max="8705" width="2.6640625" style="34" customWidth="1"/>
    <col min="8706" max="8706" width="2.5546875" style="34" customWidth="1"/>
    <col min="8707" max="8707" width="3.6640625" style="34" customWidth="1"/>
    <col min="8708" max="8708" width="6.5546875" style="34" customWidth="1"/>
    <col min="8709" max="8709" width="18.5546875" style="34" customWidth="1"/>
    <col min="8710" max="8710" width="6.21875" style="34" customWidth="1"/>
    <col min="8711" max="8711" width="8.21875" style="34" customWidth="1"/>
    <col min="8712" max="8712" width="7.44140625" style="34" customWidth="1"/>
    <col min="8713" max="8713" width="7.6640625" style="34" customWidth="1"/>
    <col min="8714" max="8714" width="7.21875" style="34" customWidth="1"/>
    <col min="8715" max="8715" width="8.5546875" style="34" customWidth="1"/>
    <col min="8716" max="8716" width="8" style="34" customWidth="1"/>
    <col min="8717" max="8717" width="9" style="34" bestFit="1" customWidth="1"/>
    <col min="8718" max="8718" width="9.88671875" style="34" bestFit="1" customWidth="1"/>
    <col min="8719" max="8719" width="8.21875" style="34" customWidth="1"/>
    <col min="8720" max="8720" width="8.44140625" style="34" customWidth="1"/>
    <col min="8721" max="8721" width="10.77734375" style="34" bestFit="1" customWidth="1"/>
    <col min="8722" max="8960" width="8.88671875" style="34"/>
    <col min="8961" max="8961" width="2.6640625" style="34" customWidth="1"/>
    <col min="8962" max="8962" width="2.5546875" style="34" customWidth="1"/>
    <col min="8963" max="8963" width="3.6640625" style="34" customWidth="1"/>
    <col min="8964" max="8964" width="6.5546875" style="34" customWidth="1"/>
    <col min="8965" max="8965" width="18.5546875" style="34" customWidth="1"/>
    <col min="8966" max="8966" width="6.21875" style="34" customWidth="1"/>
    <col min="8967" max="8967" width="8.21875" style="34" customWidth="1"/>
    <col min="8968" max="8968" width="7.44140625" style="34" customWidth="1"/>
    <col min="8969" max="8969" width="7.6640625" style="34" customWidth="1"/>
    <col min="8970" max="8970" width="7.21875" style="34" customWidth="1"/>
    <col min="8971" max="8971" width="8.5546875" style="34" customWidth="1"/>
    <col min="8972" max="8972" width="8" style="34" customWidth="1"/>
    <col min="8973" max="8973" width="9" style="34" bestFit="1" customWidth="1"/>
    <col min="8974" max="8974" width="9.88671875" style="34" bestFit="1" customWidth="1"/>
    <col min="8975" max="8975" width="8.21875" style="34" customWidth="1"/>
    <col min="8976" max="8976" width="8.44140625" style="34" customWidth="1"/>
    <col min="8977" max="8977" width="10.77734375" style="34" bestFit="1" customWidth="1"/>
    <col min="8978" max="9216" width="8.88671875" style="34"/>
    <col min="9217" max="9217" width="2.6640625" style="34" customWidth="1"/>
    <col min="9218" max="9218" width="2.5546875" style="34" customWidth="1"/>
    <col min="9219" max="9219" width="3.6640625" style="34" customWidth="1"/>
    <col min="9220" max="9220" width="6.5546875" style="34" customWidth="1"/>
    <col min="9221" max="9221" width="18.5546875" style="34" customWidth="1"/>
    <col min="9222" max="9222" width="6.21875" style="34" customWidth="1"/>
    <col min="9223" max="9223" width="8.21875" style="34" customWidth="1"/>
    <col min="9224" max="9224" width="7.44140625" style="34" customWidth="1"/>
    <col min="9225" max="9225" width="7.6640625" style="34" customWidth="1"/>
    <col min="9226" max="9226" width="7.21875" style="34" customWidth="1"/>
    <col min="9227" max="9227" width="8.5546875" style="34" customWidth="1"/>
    <col min="9228" max="9228" width="8" style="34" customWidth="1"/>
    <col min="9229" max="9229" width="9" style="34" bestFit="1" customWidth="1"/>
    <col min="9230" max="9230" width="9.88671875" style="34" bestFit="1" customWidth="1"/>
    <col min="9231" max="9231" width="8.21875" style="34" customWidth="1"/>
    <col min="9232" max="9232" width="8.44140625" style="34" customWidth="1"/>
    <col min="9233" max="9233" width="10.77734375" style="34" bestFit="1" customWidth="1"/>
    <col min="9234" max="9472" width="8.88671875" style="34"/>
    <col min="9473" max="9473" width="2.6640625" style="34" customWidth="1"/>
    <col min="9474" max="9474" width="2.5546875" style="34" customWidth="1"/>
    <col min="9475" max="9475" width="3.6640625" style="34" customWidth="1"/>
    <col min="9476" max="9476" width="6.5546875" style="34" customWidth="1"/>
    <col min="9477" max="9477" width="18.5546875" style="34" customWidth="1"/>
    <col min="9478" max="9478" width="6.21875" style="34" customWidth="1"/>
    <col min="9479" max="9479" width="8.21875" style="34" customWidth="1"/>
    <col min="9480" max="9480" width="7.44140625" style="34" customWidth="1"/>
    <col min="9481" max="9481" width="7.6640625" style="34" customWidth="1"/>
    <col min="9482" max="9482" width="7.21875" style="34" customWidth="1"/>
    <col min="9483" max="9483" width="8.5546875" style="34" customWidth="1"/>
    <col min="9484" max="9484" width="8" style="34" customWidth="1"/>
    <col min="9485" max="9485" width="9" style="34" bestFit="1" customWidth="1"/>
    <col min="9486" max="9486" width="9.88671875" style="34" bestFit="1" customWidth="1"/>
    <col min="9487" max="9487" width="8.21875" style="34" customWidth="1"/>
    <col min="9488" max="9488" width="8.44140625" style="34" customWidth="1"/>
    <col min="9489" max="9489" width="10.77734375" style="34" bestFit="1" customWidth="1"/>
    <col min="9490" max="9728" width="8.88671875" style="34"/>
    <col min="9729" max="9729" width="2.6640625" style="34" customWidth="1"/>
    <col min="9730" max="9730" width="2.5546875" style="34" customWidth="1"/>
    <col min="9731" max="9731" width="3.6640625" style="34" customWidth="1"/>
    <col min="9732" max="9732" width="6.5546875" style="34" customWidth="1"/>
    <col min="9733" max="9733" width="18.5546875" style="34" customWidth="1"/>
    <col min="9734" max="9734" width="6.21875" style="34" customWidth="1"/>
    <col min="9735" max="9735" width="8.21875" style="34" customWidth="1"/>
    <col min="9736" max="9736" width="7.44140625" style="34" customWidth="1"/>
    <col min="9737" max="9737" width="7.6640625" style="34" customWidth="1"/>
    <col min="9738" max="9738" width="7.21875" style="34" customWidth="1"/>
    <col min="9739" max="9739" width="8.5546875" style="34" customWidth="1"/>
    <col min="9740" max="9740" width="8" style="34" customWidth="1"/>
    <col min="9741" max="9741" width="9" style="34" bestFit="1" customWidth="1"/>
    <col min="9742" max="9742" width="9.88671875" style="34" bestFit="1" customWidth="1"/>
    <col min="9743" max="9743" width="8.21875" style="34" customWidth="1"/>
    <col min="9744" max="9744" width="8.44140625" style="34" customWidth="1"/>
    <col min="9745" max="9745" width="10.77734375" style="34" bestFit="1" customWidth="1"/>
    <col min="9746" max="9984" width="8.88671875" style="34"/>
    <col min="9985" max="9985" width="2.6640625" style="34" customWidth="1"/>
    <col min="9986" max="9986" width="2.5546875" style="34" customWidth="1"/>
    <col min="9987" max="9987" width="3.6640625" style="34" customWidth="1"/>
    <col min="9988" max="9988" width="6.5546875" style="34" customWidth="1"/>
    <col min="9989" max="9989" width="18.5546875" style="34" customWidth="1"/>
    <col min="9990" max="9990" width="6.21875" style="34" customWidth="1"/>
    <col min="9991" max="9991" width="8.21875" style="34" customWidth="1"/>
    <col min="9992" max="9992" width="7.44140625" style="34" customWidth="1"/>
    <col min="9993" max="9993" width="7.6640625" style="34" customWidth="1"/>
    <col min="9994" max="9994" width="7.21875" style="34" customWidth="1"/>
    <col min="9995" max="9995" width="8.5546875" style="34" customWidth="1"/>
    <col min="9996" max="9996" width="8" style="34" customWidth="1"/>
    <col min="9997" max="9997" width="9" style="34" bestFit="1" customWidth="1"/>
    <col min="9998" max="9998" width="9.88671875" style="34" bestFit="1" customWidth="1"/>
    <col min="9999" max="9999" width="8.21875" style="34" customWidth="1"/>
    <col min="10000" max="10000" width="8.44140625" style="34" customWidth="1"/>
    <col min="10001" max="10001" width="10.77734375" style="34" bestFit="1" customWidth="1"/>
    <col min="10002" max="10240" width="8.88671875" style="34"/>
    <col min="10241" max="10241" width="2.6640625" style="34" customWidth="1"/>
    <col min="10242" max="10242" width="2.5546875" style="34" customWidth="1"/>
    <col min="10243" max="10243" width="3.6640625" style="34" customWidth="1"/>
    <col min="10244" max="10244" width="6.5546875" style="34" customWidth="1"/>
    <col min="10245" max="10245" width="18.5546875" style="34" customWidth="1"/>
    <col min="10246" max="10246" width="6.21875" style="34" customWidth="1"/>
    <col min="10247" max="10247" width="8.21875" style="34" customWidth="1"/>
    <col min="10248" max="10248" width="7.44140625" style="34" customWidth="1"/>
    <col min="10249" max="10249" width="7.6640625" style="34" customWidth="1"/>
    <col min="10250" max="10250" width="7.21875" style="34" customWidth="1"/>
    <col min="10251" max="10251" width="8.5546875" style="34" customWidth="1"/>
    <col min="10252" max="10252" width="8" style="34" customWidth="1"/>
    <col min="10253" max="10253" width="9" style="34" bestFit="1" customWidth="1"/>
    <col min="10254" max="10254" width="9.88671875" style="34" bestFit="1" customWidth="1"/>
    <col min="10255" max="10255" width="8.21875" style="34" customWidth="1"/>
    <col min="10256" max="10256" width="8.44140625" style="34" customWidth="1"/>
    <col min="10257" max="10257" width="10.77734375" style="34" bestFit="1" customWidth="1"/>
    <col min="10258" max="10496" width="8.88671875" style="34"/>
    <col min="10497" max="10497" width="2.6640625" style="34" customWidth="1"/>
    <col min="10498" max="10498" width="2.5546875" style="34" customWidth="1"/>
    <col min="10499" max="10499" width="3.6640625" style="34" customWidth="1"/>
    <col min="10500" max="10500" width="6.5546875" style="34" customWidth="1"/>
    <col min="10501" max="10501" width="18.5546875" style="34" customWidth="1"/>
    <col min="10502" max="10502" width="6.21875" style="34" customWidth="1"/>
    <col min="10503" max="10503" width="8.21875" style="34" customWidth="1"/>
    <col min="10504" max="10504" width="7.44140625" style="34" customWidth="1"/>
    <col min="10505" max="10505" width="7.6640625" style="34" customWidth="1"/>
    <col min="10506" max="10506" width="7.21875" style="34" customWidth="1"/>
    <col min="10507" max="10507" width="8.5546875" style="34" customWidth="1"/>
    <col min="10508" max="10508" width="8" style="34" customWidth="1"/>
    <col min="10509" max="10509" width="9" style="34" bestFit="1" customWidth="1"/>
    <col min="10510" max="10510" width="9.88671875" style="34" bestFit="1" customWidth="1"/>
    <col min="10511" max="10511" width="8.21875" style="34" customWidth="1"/>
    <col min="10512" max="10512" width="8.44140625" style="34" customWidth="1"/>
    <col min="10513" max="10513" width="10.77734375" style="34" bestFit="1" customWidth="1"/>
    <col min="10514" max="10752" width="8.88671875" style="34"/>
    <col min="10753" max="10753" width="2.6640625" style="34" customWidth="1"/>
    <col min="10754" max="10754" width="2.5546875" style="34" customWidth="1"/>
    <col min="10755" max="10755" width="3.6640625" style="34" customWidth="1"/>
    <col min="10756" max="10756" width="6.5546875" style="34" customWidth="1"/>
    <col min="10757" max="10757" width="18.5546875" style="34" customWidth="1"/>
    <col min="10758" max="10758" width="6.21875" style="34" customWidth="1"/>
    <col min="10759" max="10759" width="8.21875" style="34" customWidth="1"/>
    <col min="10760" max="10760" width="7.44140625" style="34" customWidth="1"/>
    <col min="10761" max="10761" width="7.6640625" style="34" customWidth="1"/>
    <col min="10762" max="10762" width="7.21875" style="34" customWidth="1"/>
    <col min="10763" max="10763" width="8.5546875" style="34" customWidth="1"/>
    <col min="10764" max="10764" width="8" style="34" customWidth="1"/>
    <col min="10765" max="10765" width="9" style="34" bestFit="1" customWidth="1"/>
    <col min="10766" max="10766" width="9.88671875" style="34" bestFit="1" customWidth="1"/>
    <col min="10767" max="10767" width="8.21875" style="34" customWidth="1"/>
    <col min="10768" max="10768" width="8.44140625" style="34" customWidth="1"/>
    <col min="10769" max="10769" width="10.77734375" style="34" bestFit="1" customWidth="1"/>
    <col min="10770" max="11008" width="8.88671875" style="34"/>
    <col min="11009" max="11009" width="2.6640625" style="34" customWidth="1"/>
    <col min="11010" max="11010" width="2.5546875" style="34" customWidth="1"/>
    <col min="11011" max="11011" width="3.6640625" style="34" customWidth="1"/>
    <col min="11012" max="11012" width="6.5546875" style="34" customWidth="1"/>
    <col min="11013" max="11013" width="18.5546875" style="34" customWidth="1"/>
    <col min="11014" max="11014" width="6.21875" style="34" customWidth="1"/>
    <col min="11015" max="11015" width="8.21875" style="34" customWidth="1"/>
    <col min="11016" max="11016" width="7.44140625" style="34" customWidth="1"/>
    <col min="11017" max="11017" width="7.6640625" style="34" customWidth="1"/>
    <col min="11018" max="11018" width="7.21875" style="34" customWidth="1"/>
    <col min="11019" max="11019" width="8.5546875" style="34" customWidth="1"/>
    <col min="11020" max="11020" width="8" style="34" customWidth="1"/>
    <col min="11021" max="11021" width="9" style="34" bestFit="1" customWidth="1"/>
    <col min="11022" max="11022" width="9.88671875" style="34" bestFit="1" customWidth="1"/>
    <col min="11023" max="11023" width="8.21875" style="34" customWidth="1"/>
    <col min="11024" max="11024" width="8.44140625" style="34" customWidth="1"/>
    <col min="11025" max="11025" width="10.77734375" style="34" bestFit="1" customWidth="1"/>
    <col min="11026" max="11264" width="8.88671875" style="34"/>
    <col min="11265" max="11265" width="2.6640625" style="34" customWidth="1"/>
    <col min="11266" max="11266" width="2.5546875" style="34" customWidth="1"/>
    <col min="11267" max="11267" width="3.6640625" style="34" customWidth="1"/>
    <col min="11268" max="11268" width="6.5546875" style="34" customWidth="1"/>
    <col min="11269" max="11269" width="18.5546875" style="34" customWidth="1"/>
    <col min="11270" max="11270" width="6.21875" style="34" customWidth="1"/>
    <col min="11271" max="11271" width="8.21875" style="34" customWidth="1"/>
    <col min="11272" max="11272" width="7.44140625" style="34" customWidth="1"/>
    <col min="11273" max="11273" width="7.6640625" style="34" customWidth="1"/>
    <col min="11274" max="11274" width="7.21875" style="34" customWidth="1"/>
    <col min="11275" max="11275" width="8.5546875" style="34" customWidth="1"/>
    <col min="11276" max="11276" width="8" style="34" customWidth="1"/>
    <col min="11277" max="11277" width="9" style="34" bestFit="1" customWidth="1"/>
    <col min="11278" max="11278" width="9.88671875" style="34" bestFit="1" customWidth="1"/>
    <col min="11279" max="11279" width="8.21875" style="34" customWidth="1"/>
    <col min="11280" max="11280" width="8.44140625" style="34" customWidth="1"/>
    <col min="11281" max="11281" width="10.77734375" style="34" bestFit="1" customWidth="1"/>
    <col min="11282" max="11520" width="8.88671875" style="34"/>
    <col min="11521" max="11521" width="2.6640625" style="34" customWidth="1"/>
    <col min="11522" max="11522" width="2.5546875" style="34" customWidth="1"/>
    <col min="11523" max="11523" width="3.6640625" style="34" customWidth="1"/>
    <col min="11524" max="11524" width="6.5546875" style="34" customWidth="1"/>
    <col min="11525" max="11525" width="18.5546875" style="34" customWidth="1"/>
    <col min="11526" max="11526" width="6.21875" style="34" customWidth="1"/>
    <col min="11527" max="11527" width="8.21875" style="34" customWidth="1"/>
    <col min="11528" max="11528" width="7.44140625" style="34" customWidth="1"/>
    <col min="11529" max="11529" width="7.6640625" style="34" customWidth="1"/>
    <col min="11530" max="11530" width="7.21875" style="34" customWidth="1"/>
    <col min="11531" max="11531" width="8.5546875" style="34" customWidth="1"/>
    <col min="11532" max="11532" width="8" style="34" customWidth="1"/>
    <col min="11533" max="11533" width="9" style="34" bestFit="1" customWidth="1"/>
    <col min="11534" max="11534" width="9.88671875" style="34" bestFit="1" customWidth="1"/>
    <col min="11535" max="11535" width="8.21875" style="34" customWidth="1"/>
    <col min="11536" max="11536" width="8.44140625" style="34" customWidth="1"/>
    <col min="11537" max="11537" width="10.77734375" style="34" bestFit="1" customWidth="1"/>
    <col min="11538" max="11776" width="8.88671875" style="34"/>
    <col min="11777" max="11777" width="2.6640625" style="34" customWidth="1"/>
    <col min="11778" max="11778" width="2.5546875" style="34" customWidth="1"/>
    <col min="11779" max="11779" width="3.6640625" style="34" customWidth="1"/>
    <col min="11780" max="11780" width="6.5546875" style="34" customWidth="1"/>
    <col min="11781" max="11781" width="18.5546875" style="34" customWidth="1"/>
    <col min="11782" max="11782" width="6.21875" style="34" customWidth="1"/>
    <col min="11783" max="11783" width="8.21875" style="34" customWidth="1"/>
    <col min="11784" max="11784" width="7.44140625" style="34" customWidth="1"/>
    <col min="11785" max="11785" width="7.6640625" style="34" customWidth="1"/>
    <col min="11786" max="11786" width="7.21875" style="34" customWidth="1"/>
    <col min="11787" max="11787" width="8.5546875" style="34" customWidth="1"/>
    <col min="11788" max="11788" width="8" style="34" customWidth="1"/>
    <col min="11789" max="11789" width="9" style="34" bestFit="1" customWidth="1"/>
    <col min="11790" max="11790" width="9.88671875" style="34" bestFit="1" customWidth="1"/>
    <col min="11791" max="11791" width="8.21875" style="34" customWidth="1"/>
    <col min="11792" max="11792" width="8.44140625" style="34" customWidth="1"/>
    <col min="11793" max="11793" width="10.77734375" style="34" bestFit="1" customWidth="1"/>
    <col min="11794" max="12032" width="8.88671875" style="34"/>
    <col min="12033" max="12033" width="2.6640625" style="34" customWidth="1"/>
    <col min="12034" max="12034" width="2.5546875" style="34" customWidth="1"/>
    <col min="12035" max="12035" width="3.6640625" style="34" customWidth="1"/>
    <col min="12036" max="12036" width="6.5546875" style="34" customWidth="1"/>
    <col min="12037" max="12037" width="18.5546875" style="34" customWidth="1"/>
    <col min="12038" max="12038" width="6.21875" style="34" customWidth="1"/>
    <col min="12039" max="12039" width="8.21875" style="34" customWidth="1"/>
    <col min="12040" max="12040" width="7.44140625" style="34" customWidth="1"/>
    <col min="12041" max="12041" width="7.6640625" style="34" customWidth="1"/>
    <col min="12042" max="12042" width="7.21875" style="34" customWidth="1"/>
    <col min="12043" max="12043" width="8.5546875" style="34" customWidth="1"/>
    <col min="12044" max="12044" width="8" style="34" customWidth="1"/>
    <col min="12045" max="12045" width="9" style="34" bestFit="1" customWidth="1"/>
    <col min="12046" max="12046" width="9.88671875" style="34" bestFit="1" customWidth="1"/>
    <col min="12047" max="12047" width="8.21875" style="34" customWidth="1"/>
    <col min="12048" max="12048" width="8.44140625" style="34" customWidth="1"/>
    <col min="12049" max="12049" width="10.77734375" style="34" bestFit="1" customWidth="1"/>
    <col min="12050" max="12288" width="8.88671875" style="34"/>
    <col min="12289" max="12289" width="2.6640625" style="34" customWidth="1"/>
    <col min="12290" max="12290" width="2.5546875" style="34" customWidth="1"/>
    <col min="12291" max="12291" width="3.6640625" style="34" customWidth="1"/>
    <col min="12292" max="12292" width="6.5546875" style="34" customWidth="1"/>
    <col min="12293" max="12293" width="18.5546875" style="34" customWidth="1"/>
    <col min="12294" max="12294" width="6.21875" style="34" customWidth="1"/>
    <col min="12295" max="12295" width="8.21875" style="34" customWidth="1"/>
    <col min="12296" max="12296" width="7.44140625" style="34" customWidth="1"/>
    <col min="12297" max="12297" width="7.6640625" style="34" customWidth="1"/>
    <col min="12298" max="12298" width="7.21875" style="34" customWidth="1"/>
    <col min="12299" max="12299" width="8.5546875" style="34" customWidth="1"/>
    <col min="12300" max="12300" width="8" style="34" customWidth="1"/>
    <col min="12301" max="12301" width="9" style="34" bestFit="1" customWidth="1"/>
    <col min="12302" max="12302" width="9.88671875" style="34" bestFit="1" customWidth="1"/>
    <col min="12303" max="12303" width="8.21875" style="34" customWidth="1"/>
    <col min="12304" max="12304" width="8.44140625" style="34" customWidth="1"/>
    <col min="12305" max="12305" width="10.77734375" style="34" bestFit="1" customWidth="1"/>
    <col min="12306" max="12544" width="8.88671875" style="34"/>
    <col min="12545" max="12545" width="2.6640625" style="34" customWidth="1"/>
    <col min="12546" max="12546" width="2.5546875" style="34" customWidth="1"/>
    <col min="12547" max="12547" width="3.6640625" style="34" customWidth="1"/>
    <col min="12548" max="12548" width="6.5546875" style="34" customWidth="1"/>
    <col min="12549" max="12549" width="18.5546875" style="34" customWidth="1"/>
    <col min="12550" max="12550" width="6.21875" style="34" customWidth="1"/>
    <col min="12551" max="12551" width="8.21875" style="34" customWidth="1"/>
    <col min="12552" max="12552" width="7.44140625" style="34" customWidth="1"/>
    <col min="12553" max="12553" width="7.6640625" style="34" customWidth="1"/>
    <col min="12554" max="12554" width="7.21875" style="34" customWidth="1"/>
    <col min="12555" max="12555" width="8.5546875" style="34" customWidth="1"/>
    <col min="12556" max="12556" width="8" style="34" customWidth="1"/>
    <col min="12557" max="12557" width="9" style="34" bestFit="1" customWidth="1"/>
    <col min="12558" max="12558" width="9.88671875" style="34" bestFit="1" customWidth="1"/>
    <col min="12559" max="12559" width="8.21875" style="34" customWidth="1"/>
    <col min="12560" max="12560" width="8.44140625" style="34" customWidth="1"/>
    <col min="12561" max="12561" width="10.77734375" style="34" bestFit="1" customWidth="1"/>
    <col min="12562" max="12800" width="8.88671875" style="34"/>
    <col min="12801" max="12801" width="2.6640625" style="34" customWidth="1"/>
    <col min="12802" max="12802" width="2.5546875" style="34" customWidth="1"/>
    <col min="12803" max="12803" width="3.6640625" style="34" customWidth="1"/>
    <col min="12804" max="12804" width="6.5546875" style="34" customWidth="1"/>
    <col min="12805" max="12805" width="18.5546875" style="34" customWidth="1"/>
    <col min="12806" max="12806" width="6.21875" style="34" customWidth="1"/>
    <col min="12807" max="12807" width="8.21875" style="34" customWidth="1"/>
    <col min="12808" max="12808" width="7.44140625" style="34" customWidth="1"/>
    <col min="12809" max="12809" width="7.6640625" style="34" customWidth="1"/>
    <col min="12810" max="12810" width="7.21875" style="34" customWidth="1"/>
    <col min="12811" max="12811" width="8.5546875" style="34" customWidth="1"/>
    <col min="12812" max="12812" width="8" style="34" customWidth="1"/>
    <col min="12813" max="12813" width="9" style="34" bestFit="1" customWidth="1"/>
    <col min="12814" max="12814" width="9.88671875" style="34" bestFit="1" customWidth="1"/>
    <col min="12815" max="12815" width="8.21875" style="34" customWidth="1"/>
    <col min="12816" max="12816" width="8.44140625" style="34" customWidth="1"/>
    <col min="12817" max="12817" width="10.77734375" style="34" bestFit="1" customWidth="1"/>
    <col min="12818" max="13056" width="8.88671875" style="34"/>
    <col min="13057" max="13057" width="2.6640625" style="34" customWidth="1"/>
    <col min="13058" max="13058" width="2.5546875" style="34" customWidth="1"/>
    <col min="13059" max="13059" width="3.6640625" style="34" customWidth="1"/>
    <col min="13060" max="13060" width="6.5546875" style="34" customWidth="1"/>
    <col min="13061" max="13061" width="18.5546875" style="34" customWidth="1"/>
    <col min="13062" max="13062" width="6.21875" style="34" customWidth="1"/>
    <col min="13063" max="13063" width="8.21875" style="34" customWidth="1"/>
    <col min="13064" max="13064" width="7.44140625" style="34" customWidth="1"/>
    <col min="13065" max="13065" width="7.6640625" style="34" customWidth="1"/>
    <col min="13066" max="13066" width="7.21875" style="34" customWidth="1"/>
    <col min="13067" max="13067" width="8.5546875" style="34" customWidth="1"/>
    <col min="13068" max="13068" width="8" style="34" customWidth="1"/>
    <col min="13069" max="13069" width="9" style="34" bestFit="1" customWidth="1"/>
    <col min="13070" max="13070" width="9.88671875" style="34" bestFit="1" customWidth="1"/>
    <col min="13071" max="13071" width="8.21875" style="34" customWidth="1"/>
    <col min="13072" max="13072" width="8.44140625" style="34" customWidth="1"/>
    <col min="13073" max="13073" width="10.77734375" style="34" bestFit="1" customWidth="1"/>
    <col min="13074" max="13312" width="8.88671875" style="34"/>
    <col min="13313" max="13313" width="2.6640625" style="34" customWidth="1"/>
    <col min="13314" max="13314" width="2.5546875" style="34" customWidth="1"/>
    <col min="13315" max="13315" width="3.6640625" style="34" customWidth="1"/>
    <col min="13316" max="13316" width="6.5546875" style="34" customWidth="1"/>
    <col min="13317" max="13317" width="18.5546875" style="34" customWidth="1"/>
    <col min="13318" max="13318" width="6.21875" style="34" customWidth="1"/>
    <col min="13319" max="13319" width="8.21875" style="34" customWidth="1"/>
    <col min="13320" max="13320" width="7.44140625" style="34" customWidth="1"/>
    <col min="13321" max="13321" width="7.6640625" style="34" customWidth="1"/>
    <col min="13322" max="13322" width="7.21875" style="34" customWidth="1"/>
    <col min="13323" max="13323" width="8.5546875" style="34" customWidth="1"/>
    <col min="13324" max="13324" width="8" style="34" customWidth="1"/>
    <col min="13325" max="13325" width="9" style="34" bestFit="1" customWidth="1"/>
    <col min="13326" max="13326" width="9.88671875" style="34" bestFit="1" customWidth="1"/>
    <col min="13327" max="13327" width="8.21875" style="34" customWidth="1"/>
    <col min="13328" max="13328" width="8.44140625" style="34" customWidth="1"/>
    <col min="13329" max="13329" width="10.77734375" style="34" bestFit="1" customWidth="1"/>
    <col min="13330" max="13568" width="8.88671875" style="34"/>
    <col min="13569" max="13569" width="2.6640625" style="34" customWidth="1"/>
    <col min="13570" max="13570" width="2.5546875" style="34" customWidth="1"/>
    <col min="13571" max="13571" width="3.6640625" style="34" customWidth="1"/>
    <col min="13572" max="13572" width="6.5546875" style="34" customWidth="1"/>
    <col min="13573" max="13573" width="18.5546875" style="34" customWidth="1"/>
    <col min="13574" max="13574" width="6.21875" style="34" customWidth="1"/>
    <col min="13575" max="13575" width="8.21875" style="34" customWidth="1"/>
    <col min="13576" max="13576" width="7.44140625" style="34" customWidth="1"/>
    <col min="13577" max="13577" width="7.6640625" style="34" customWidth="1"/>
    <col min="13578" max="13578" width="7.21875" style="34" customWidth="1"/>
    <col min="13579" max="13579" width="8.5546875" style="34" customWidth="1"/>
    <col min="13580" max="13580" width="8" style="34" customWidth="1"/>
    <col min="13581" max="13581" width="9" style="34" bestFit="1" customWidth="1"/>
    <col min="13582" max="13582" width="9.88671875" style="34" bestFit="1" customWidth="1"/>
    <col min="13583" max="13583" width="8.21875" style="34" customWidth="1"/>
    <col min="13584" max="13584" width="8.44140625" style="34" customWidth="1"/>
    <col min="13585" max="13585" width="10.77734375" style="34" bestFit="1" customWidth="1"/>
    <col min="13586" max="13824" width="8.88671875" style="34"/>
    <col min="13825" max="13825" width="2.6640625" style="34" customWidth="1"/>
    <col min="13826" max="13826" width="2.5546875" style="34" customWidth="1"/>
    <col min="13827" max="13827" width="3.6640625" style="34" customWidth="1"/>
    <col min="13828" max="13828" width="6.5546875" style="34" customWidth="1"/>
    <col min="13829" max="13829" width="18.5546875" style="34" customWidth="1"/>
    <col min="13830" max="13830" width="6.21875" style="34" customWidth="1"/>
    <col min="13831" max="13831" width="8.21875" style="34" customWidth="1"/>
    <col min="13832" max="13832" width="7.44140625" style="34" customWidth="1"/>
    <col min="13833" max="13833" width="7.6640625" style="34" customWidth="1"/>
    <col min="13834" max="13834" width="7.21875" style="34" customWidth="1"/>
    <col min="13835" max="13835" width="8.5546875" style="34" customWidth="1"/>
    <col min="13836" max="13836" width="8" style="34" customWidth="1"/>
    <col min="13837" max="13837" width="9" style="34" bestFit="1" customWidth="1"/>
    <col min="13838" max="13838" width="9.88671875" style="34" bestFit="1" customWidth="1"/>
    <col min="13839" max="13839" width="8.21875" style="34" customWidth="1"/>
    <col min="13840" max="13840" width="8.44140625" style="34" customWidth="1"/>
    <col min="13841" max="13841" width="10.77734375" style="34" bestFit="1" customWidth="1"/>
    <col min="13842" max="14080" width="8.88671875" style="34"/>
    <col min="14081" max="14081" width="2.6640625" style="34" customWidth="1"/>
    <col min="14082" max="14082" width="2.5546875" style="34" customWidth="1"/>
    <col min="14083" max="14083" width="3.6640625" style="34" customWidth="1"/>
    <col min="14084" max="14084" width="6.5546875" style="34" customWidth="1"/>
    <col min="14085" max="14085" width="18.5546875" style="34" customWidth="1"/>
    <col min="14086" max="14086" width="6.21875" style="34" customWidth="1"/>
    <col min="14087" max="14087" width="8.21875" style="34" customWidth="1"/>
    <col min="14088" max="14088" width="7.44140625" style="34" customWidth="1"/>
    <col min="14089" max="14089" width="7.6640625" style="34" customWidth="1"/>
    <col min="14090" max="14090" width="7.21875" style="34" customWidth="1"/>
    <col min="14091" max="14091" width="8.5546875" style="34" customWidth="1"/>
    <col min="14092" max="14092" width="8" style="34" customWidth="1"/>
    <col min="14093" max="14093" width="9" style="34" bestFit="1" customWidth="1"/>
    <col min="14094" max="14094" width="9.88671875" style="34" bestFit="1" customWidth="1"/>
    <col min="14095" max="14095" width="8.21875" style="34" customWidth="1"/>
    <col min="14096" max="14096" width="8.44140625" style="34" customWidth="1"/>
    <col min="14097" max="14097" width="10.77734375" style="34" bestFit="1" customWidth="1"/>
    <col min="14098" max="14336" width="8.88671875" style="34"/>
    <col min="14337" max="14337" width="2.6640625" style="34" customWidth="1"/>
    <col min="14338" max="14338" width="2.5546875" style="34" customWidth="1"/>
    <col min="14339" max="14339" width="3.6640625" style="34" customWidth="1"/>
    <col min="14340" max="14340" width="6.5546875" style="34" customWidth="1"/>
    <col min="14341" max="14341" width="18.5546875" style="34" customWidth="1"/>
    <col min="14342" max="14342" width="6.21875" style="34" customWidth="1"/>
    <col min="14343" max="14343" width="8.21875" style="34" customWidth="1"/>
    <col min="14344" max="14344" width="7.44140625" style="34" customWidth="1"/>
    <col min="14345" max="14345" width="7.6640625" style="34" customWidth="1"/>
    <col min="14346" max="14346" width="7.21875" style="34" customWidth="1"/>
    <col min="14347" max="14347" width="8.5546875" style="34" customWidth="1"/>
    <col min="14348" max="14348" width="8" style="34" customWidth="1"/>
    <col min="14349" max="14349" width="9" style="34" bestFit="1" customWidth="1"/>
    <col min="14350" max="14350" width="9.88671875" style="34" bestFit="1" customWidth="1"/>
    <col min="14351" max="14351" width="8.21875" style="34" customWidth="1"/>
    <col min="14352" max="14352" width="8.44140625" style="34" customWidth="1"/>
    <col min="14353" max="14353" width="10.77734375" style="34" bestFit="1" customWidth="1"/>
    <col min="14354" max="14592" width="8.88671875" style="34"/>
    <col min="14593" max="14593" width="2.6640625" style="34" customWidth="1"/>
    <col min="14594" max="14594" width="2.5546875" style="34" customWidth="1"/>
    <col min="14595" max="14595" width="3.6640625" style="34" customWidth="1"/>
    <col min="14596" max="14596" width="6.5546875" style="34" customWidth="1"/>
    <col min="14597" max="14597" width="18.5546875" style="34" customWidth="1"/>
    <col min="14598" max="14598" width="6.21875" style="34" customWidth="1"/>
    <col min="14599" max="14599" width="8.21875" style="34" customWidth="1"/>
    <col min="14600" max="14600" width="7.44140625" style="34" customWidth="1"/>
    <col min="14601" max="14601" width="7.6640625" style="34" customWidth="1"/>
    <col min="14602" max="14602" width="7.21875" style="34" customWidth="1"/>
    <col min="14603" max="14603" width="8.5546875" style="34" customWidth="1"/>
    <col min="14604" max="14604" width="8" style="34" customWidth="1"/>
    <col min="14605" max="14605" width="9" style="34" bestFit="1" customWidth="1"/>
    <col min="14606" max="14606" width="9.88671875" style="34" bestFit="1" customWidth="1"/>
    <col min="14607" max="14607" width="8.21875" style="34" customWidth="1"/>
    <col min="14608" max="14608" width="8.44140625" style="34" customWidth="1"/>
    <col min="14609" max="14609" width="10.77734375" style="34" bestFit="1" customWidth="1"/>
    <col min="14610" max="14848" width="8.88671875" style="34"/>
    <col min="14849" max="14849" width="2.6640625" style="34" customWidth="1"/>
    <col min="14850" max="14850" width="2.5546875" style="34" customWidth="1"/>
    <col min="14851" max="14851" width="3.6640625" style="34" customWidth="1"/>
    <col min="14852" max="14852" width="6.5546875" style="34" customWidth="1"/>
    <col min="14853" max="14853" width="18.5546875" style="34" customWidth="1"/>
    <col min="14854" max="14854" width="6.21875" style="34" customWidth="1"/>
    <col min="14855" max="14855" width="8.21875" style="34" customWidth="1"/>
    <col min="14856" max="14856" width="7.44140625" style="34" customWidth="1"/>
    <col min="14857" max="14857" width="7.6640625" style="34" customWidth="1"/>
    <col min="14858" max="14858" width="7.21875" style="34" customWidth="1"/>
    <col min="14859" max="14859" width="8.5546875" style="34" customWidth="1"/>
    <col min="14860" max="14860" width="8" style="34" customWidth="1"/>
    <col min="14861" max="14861" width="9" style="34" bestFit="1" customWidth="1"/>
    <col min="14862" max="14862" width="9.88671875" style="34" bestFit="1" customWidth="1"/>
    <col min="14863" max="14863" width="8.21875" style="34" customWidth="1"/>
    <col min="14864" max="14864" width="8.44140625" style="34" customWidth="1"/>
    <col min="14865" max="14865" width="10.77734375" style="34" bestFit="1" customWidth="1"/>
    <col min="14866" max="15104" width="8.88671875" style="34"/>
    <col min="15105" max="15105" width="2.6640625" style="34" customWidth="1"/>
    <col min="15106" max="15106" width="2.5546875" style="34" customWidth="1"/>
    <col min="15107" max="15107" width="3.6640625" style="34" customWidth="1"/>
    <col min="15108" max="15108" width="6.5546875" style="34" customWidth="1"/>
    <col min="15109" max="15109" width="18.5546875" style="34" customWidth="1"/>
    <col min="15110" max="15110" width="6.21875" style="34" customWidth="1"/>
    <col min="15111" max="15111" width="8.21875" style="34" customWidth="1"/>
    <col min="15112" max="15112" width="7.44140625" style="34" customWidth="1"/>
    <col min="15113" max="15113" width="7.6640625" style="34" customWidth="1"/>
    <col min="15114" max="15114" width="7.21875" style="34" customWidth="1"/>
    <col min="15115" max="15115" width="8.5546875" style="34" customWidth="1"/>
    <col min="15116" max="15116" width="8" style="34" customWidth="1"/>
    <col min="15117" max="15117" width="9" style="34" bestFit="1" customWidth="1"/>
    <col min="15118" max="15118" width="9.88671875" style="34" bestFit="1" customWidth="1"/>
    <col min="15119" max="15119" width="8.21875" style="34" customWidth="1"/>
    <col min="15120" max="15120" width="8.44140625" style="34" customWidth="1"/>
    <col min="15121" max="15121" width="10.77734375" style="34" bestFit="1" customWidth="1"/>
    <col min="15122" max="15360" width="8.88671875" style="34"/>
    <col min="15361" max="15361" width="2.6640625" style="34" customWidth="1"/>
    <col min="15362" max="15362" width="2.5546875" style="34" customWidth="1"/>
    <col min="15363" max="15363" width="3.6640625" style="34" customWidth="1"/>
    <col min="15364" max="15364" width="6.5546875" style="34" customWidth="1"/>
    <col min="15365" max="15365" width="18.5546875" style="34" customWidth="1"/>
    <col min="15366" max="15366" width="6.21875" style="34" customWidth="1"/>
    <col min="15367" max="15367" width="8.21875" style="34" customWidth="1"/>
    <col min="15368" max="15368" width="7.44140625" style="34" customWidth="1"/>
    <col min="15369" max="15369" width="7.6640625" style="34" customWidth="1"/>
    <col min="15370" max="15370" width="7.21875" style="34" customWidth="1"/>
    <col min="15371" max="15371" width="8.5546875" style="34" customWidth="1"/>
    <col min="15372" max="15372" width="8" style="34" customWidth="1"/>
    <col min="15373" max="15373" width="9" style="34" bestFit="1" customWidth="1"/>
    <col min="15374" max="15374" width="9.88671875" style="34" bestFit="1" customWidth="1"/>
    <col min="15375" max="15375" width="8.21875" style="34" customWidth="1"/>
    <col min="15376" max="15376" width="8.44140625" style="34" customWidth="1"/>
    <col min="15377" max="15377" width="10.77734375" style="34" bestFit="1" customWidth="1"/>
    <col min="15378" max="15616" width="8.88671875" style="34"/>
    <col min="15617" max="15617" width="2.6640625" style="34" customWidth="1"/>
    <col min="15618" max="15618" width="2.5546875" style="34" customWidth="1"/>
    <col min="15619" max="15619" width="3.6640625" style="34" customWidth="1"/>
    <col min="15620" max="15620" width="6.5546875" style="34" customWidth="1"/>
    <col min="15621" max="15621" width="18.5546875" style="34" customWidth="1"/>
    <col min="15622" max="15622" width="6.21875" style="34" customWidth="1"/>
    <col min="15623" max="15623" width="8.21875" style="34" customWidth="1"/>
    <col min="15624" max="15624" width="7.44140625" style="34" customWidth="1"/>
    <col min="15625" max="15625" width="7.6640625" style="34" customWidth="1"/>
    <col min="15626" max="15626" width="7.21875" style="34" customWidth="1"/>
    <col min="15627" max="15627" width="8.5546875" style="34" customWidth="1"/>
    <col min="15628" max="15628" width="8" style="34" customWidth="1"/>
    <col min="15629" max="15629" width="9" style="34" bestFit="1" customWidth="1"/>
    <col min="15630" max="15630" width="9.88671875" style="34" bestFit="1" customWidth="1"/>
    <col min="15631" max="15631" width="8.21875" style="34" customWidth="1"/>
    <col min="15632" max="15632" width="8.44140625" style="34" customWidth="1"/>
    <col min="15633" max="15633" width="10.77734375" style="34" bestFit="1" customWidth="1"/>
    <col min="15634" max="15872" width="8.88671875" style="34"/>
    <col min="15873" max="15873" width="2.6640625" style="34" customWidth="1"/>
    <col min="15874" max="15874" width="2.5546875" style="34" customWidth="1"/>
    <col min="15875" max="15875" width="3.6640625" style="34" customWidth="1"/>
    <col min="15876" max="15876" width="6.5546875" style="34" customWidth="1"/>
    <col min="15877" max="15877" width="18.5546875" style="34" customWidth="1"/>
    <col min="15878" max="15878" width="6.21875" style="34" customWidth="1"/>
    <col min="15879" max="15879" width="8.21875" style="34" customWidth="1"/>
    <col min="15880" max="15880" width="7.44140625" style="34" customWidth="1"/>
    <col min="15881" max="15881" width="7.6640625" style="34" customWidth="1"/>
    <col min="15882" max="15882" width="7.21875" style="34" customWidth="1"/>
    <col min="15883" max="15883" width="8.5546875" style="34" customWidth="1"/>
    <col min="15884" max="15884" width="8" style="34" customWidth="1"/>
    <col min="15885" max="15885" width="9" style="34" bestFit="1" customWidth="1"/>
    <col min="15886" max="15886" width="9.88671875" style="34" bestFit="1" customWidth="1"/>
    <col min="15887" max="15887" width="8.21875" style="34" customWidth="1"/>
    <col min="15888" max="15888" width="8.44140625" style="34" customWidth="1"/>
    <col min="15889" max="15889" width="10.77734375" style="34" bestFit="1" customWidth="1"/>
    <col min="15890" max="16128" width="8.88671875" style="34"/>
    <col min="16129" max="16129" width="2.6640625" style="34" customWidth="1"/>
    <col min="16130" max="16130" width="2.5546875" style="34" customWidth="1"/>
    <col min="16131" max="16131" width="3.6640625" style="34" customWidth="1"/>
    <col min="16132" max="16132" width="6.5546875" style="34" customWidth="1"/>
    <col min="16133" max="16133" width="18.5546875" style="34" customWidth="1"/>
    <col min="16134" max="16134" width="6.21875" style="34" customWidth="1"/>
    <col min="16135" max="16135" width="8.21875" style="34" customWidth="1"/>
    <col min="16136" max="16136" width="7.44140625" style="34" customWidth="1"/>
    <col min="16137" max="16137" width="7.6640625" style="34" customWidth="1"/>
    <col min="16138" max="16138" width="7.21875" style="34" customWidth="1"/>
    <col min="16139" max="16139" width="8.5546875" style="34" customWidth="1"/>
    <col min="16140" max="16140" width="8" style="34" customWidth="1"/>
    <col min="16141" max="16141" width="9" style="34" bestFit="1" customWidth="1"/>
    <col min="16142" max="16142" width="9.88671875" style="34" bestFit="1" customWidth="1"/>
    <col min="16143" max="16143" width="8.21875" style="34" customWidth="1"/>
    <col min="16144" max="16144" width="8.44140625" style="34" customWidth="1"/>
    <col min="16145" max="16145" width="10.77734375" style="34" bestFit="1" customWidth="1"/>
    <col min="16146" max="16384" width="8.88671875" style="34"/>
  </cols>
  <sheetData>
    <row r="1" spans="1:17" x14ac:dyDescent="0.2">
      <c r="B1" s="61"/>
      <c r="C1" s="61"/>
      <c r="D1" s="61"/>
      <c r="E1" s="62"/>
      <c r="F1" s="62"/>
      <c r="G1" s="62"/>
      <c r="H1" s="62"/>
      <c r="I1" s="62"/>
      <c r="J1" s="62"/>
    </row>
    <row r="2" spans="1:17" ht="15" x14ac:dyDescent="0.2">
      <c r="B2" s="59"/>
      <c r="C2" s="59"/>
      <c r="D2" s="133" t="s">
        <v>93</v>
      </c>
      <c r="E2" s="134"/>
      <c r="F2" s="138"/>
      <c r="G2" s="138"/>
      <c r="O2" s="78"/>
    </row>
    <row r="3" spans="1:17" ht="15" x14ac:dyDescent="0.2">
      <c r="D3" s="139" t="s">
        <v>0</v>
      </c>
      <c r="E3" s="132"/>
      <c r="F3" s="34" t="s">
        <v>24</v>
      </c>
      <c r="H3" s="34" t="s">
        <v>9</v>
      </c>
      <c r="I3" s="18" t="s">
        <v>15</v>
      </c>
      <c r="J3" s="18"/>
      <c r="O3" s="78"/>
    </row>
    <row r="4" spans="1:17" ht="12.75" customHeight="1" x14ac:dyDescent="0.2">
      <c r="B4" s="58"/>
    </row>
    <row r="5" spans="1:17" x14ac:dyDescent="0.2">
      <c r="B5" s="129" t="s">
        <v>17</v>
      </c>
      <c r="C5" s="130"/>
      <c r="D5" s="13" t="s">
        <v>10</v>
      </c>
      <c r="E5" s="44" t="s">
        <v>1</v>
      </c>
      <c r="F5" s="45" t="s">
        <v>2</v>
      </c>
      <c r="G5" s="13" t="s">
        <v>3</v>
      </c>
      <c r="H5" s="13" t="s">
        <v>6</v>
      </c>
      <c r="I5" s="13" t="s">
        <v>7</v>
      </c>
      <c r="J5" s="13" t="s">
        <v>8</v>
      </c>
      <c r="K5" s="13" t="s">
        <v>19</v>
      </c>
      <c r="L5" s="13" t="s">
        <v>94</v>
      </c>
      <c r="M5" s="97" t="s">
        <v>20</v>
      </c>
      <c r="N5" s="13" t="s">
        <v>21</v>
      </c>
      <c r="O5" s="13" t="s">
        <v>22</v>
      </c>
    </row>
    <row r="6" spans="1:17" ht="129" customHeight="1" x14ac:dyDescent="0.2">
      <c r="B6" s="33" t="s">
        <v>25</v>
      </c>
      <c r="C6" s="36" t="s">
        <v>16</v>
      </c>
      <c r="D6" s="40" t="s">
        <v>11</v>
      </c>
      <c r="E6" s="19" t="s">
        <v>82</v>
      </c>
      <c r="F6" s="47" t="s">
        <v>14</v>
      </c>
      <c r="G6" s="40" t="s">
        <v>95</v>
      </c>
      <c r="H6" s="48" t="s">
        <v>101</v>
      </c>
      <c r="I6" s="26" t="s">
        <v>102</v>
      </c>
      <c r="J6" s="28" t="s">
        <v>103</v>
      </c>
      <c r="K6" s="26" t="s">
        <v>18</v>
      </c>
      <c r="L6" s="90" t="s">
        <v>23</v>
      </c>
      <c r="M6" s="98" t="s">
        <v>5</v>
      </c>
      <c r="N6" s="32" t="s">
        <v>99</v>
      </c>
      <c r="O6" s="79" t="s">
        <v>100</v>
      </c>
    </row>
    <row r="7" spans="1:17" ht="12.75" customHeight="1" x14ac:dyDescent="0.2">
      <c r="A7" s="65">
        <v>1</v>
      </c>
      <c r="B7" s="13"/>
      <c r="C7" s="13" t="s">
        <v>38</v>
      </c>
      <c r="D7" s="99" t="s">
        <v>43</v>
      </c>
      <c r="E7" s="100" t="s">
        <v>44</v>
      </c>
      <c r="F7" s="101" t="s">
        <v>92</v>
      </c>
      <c r="G7" s="10">
        <f t="shared" ref="G7:G18" si="0">SUM(I7/H7)</f>
        <v>0.54817275747508309</v>
      </c>
      <c r="H7" s="102">
        <v>301</v>
      </c>
      <c r="I7" s="8">
        <v>165</v>
      </c>
      <c r="J7" s="29">
        <v>165</v>
      </c>
      <c r="K7" s="8">
        <v>0</v>
      </c>
      <c r="L7" s="29">
        <v>0</v>
      </c>
      <c r="M7" s="103">
        <v>1112.9350449999999</v>
      </c>
      <c r="N7" s="11">
        <f t="shared" ref="N7:N21" si="1">SUM(J7*M7)</f>
        <v>183634.28242499998</v>
      </c>
      <c r="O7" s="11">
        <f t="shared" ref="O7:O21" si="2">SUM(L7*M7)</f>
        <v>0</v>
      </c>
    </row>
    <row r="8" spans="1:17" x14ac:dyDescent="0.2">
      <c r="A8" s="65">
        <v>2</v>
      </c>
      <c r="B8" s="13" t="s">
        <v>2</v>
      </c>
      <c r="C8" s="13" t="s">
        <v>38</v>
      </c>
      <c r="D8" s="99" t="s">
        <v>39</v>
      </c>
      <c r="E8" s="100" t="s">
        <v>40</v>
      </c>
      <c r="F8" s="101" t="s">
        <v>104</v>
      </c>
      <c r="G8" s="10">
        <f t="shared" si="0"/>
        <v>0.53278688524590168</v>
      </c>
      <c r="H8" s="102">
        <v>366</v>
      </c>
      <c r="I8" s="8">
        <v>195</v>
      </c>
      <c r="J8" s="29">
        <v>189</v>
      </c>
      <c r="K8" s="8">
        <v>0</v>
      </c>
      <c r="L8" s="29">
        <v>0</v>
      </c>
      <c r="M8" s="103">
        <f t="shared" ref="M8:M18" si="3">M7</f>
        <v>1112.9350449999999</v>
      </c>
      <c r="N8" s="11">
        <f t="shared" si="1"/>
        <v>210344.723505</v>
      </c>
      <c r="O8" s="11">
        <f t="shared" si="2"/>
        <v>0</v>
      </c>
    </row>
    <row r="9" spans="1:17" x14ac:dyDescent="0.2">
      <c r="A9" s="65">
        <v>3</v>
      </c>
      <c r="B9" s="13"/>
      <c r="C9" s="13" t="s">
        <v>38</v>
      </c>
      <c r="D9" s="99" t="s">
        <v>45</v>
      </c>
      <c r="E9" s="100" t="s">
        <v>46</v>
      </c>
      <c r="F9" s="101" t="s">
        <v>104</v>
      </c>
      <c r="G9" s="10">
        <f t="shared" si="0"/>
        <v>0.50343878954607979</v>
      </c>
      <c r="H9" s="102">
        <v>727</v>
      </c>
      <c r="I9" s="8">
        <v>366</v>
      </c>
      <c r="J9" s="29">
        <v>357</v>
      </c>
      <c r="K9" s="8">
        <v>0</v>
      </c>
      <c r="L9" s="29">
        <v>0</v>
      </c>
      <c r="M9" s="103">
        <f t="shared" si="3"/>
        <v>1112.9350449999999</v>
      </c>
      <c r="N9" s="11">
        <f t="shared" si="1"/>
        <v>397317.81106499996</v>
      </c>
      <c r="O9" s="11">
        <f t="shared" si="2"/>
        <v>0</v>
      </c>
    </row>
    <row r="10" spans="1:17" x14ac:dyDescent="0.2">
      <c r="A10" s="65">
        <v>4</v>
      </c>
      <c r="B10" s="13"/>
      <c r="C10" s="13" t="s">
        <v>38</v>
      </c>
      <c r="D10" s="99" t="s">
        <v>53</v>
      </c>
      <c r="E10" s="100" t="s">
        <v>54</v>
      </c>
      <c r="F10" s="101" t="s">
        <v>104</v>
      </c>
      <c r="G10" s="10">
        <f t="shared" si="0"/>
        <v>0.48167539267015708</v>
      </c>
      <c r="H10" s="102">
        <v>573</v>
      </c>
      <c r="I10" s="8">
        <v>276</v>
      </c>
      <c r="J10" s="29">
        <v>266</v>
      </c>
      <c r="K10" s="8">
        <v>0</v>
      </c>
      <c r="L10" s="29">
        <v>0</v>
      </c>
      <c r="M10" s="103">
        <f t="shared" si="3"/>
        <v>1112.9350449999999</v>
      </c>
      <c r="N10" s="11">
        <f t="shared" si="1"/>
        <v>296040.72197000001</v>
      </c>
      <c r="O10" s="11">
        <f t="shared" si="2"/>
        <v>0</v>
      </c>
    </row>
    <row r="11" spans="1:17" x14ac:dyDescent="0.2">
      <c r="A11" s="65">
        <v>7</v>
      </c>
      <c r="B11" s="13"/>
      <c r="C11" s="13" t="s">
        <v>38</v>
      </c>
      <c r="D11" s="99" t="s">
        <v>61</v>
      </c>
      <c r="E11" s="100" t="s">
        <v>62</v>
      </c>
      <c r="F11" s="101" t="s">
        <v>104</v>
      </c>
      <c r="G11" s="10">
        <f t="shared" si="0"/>
        <v>0.46</v>
      </c>
      <c r="H11" s="102">
        <v>500</v>
      </c>
      <c r="I11" s="8">
        <v>230</v>
      </c>
      <c r="J11" s="29">
        <v>208</v>
      </c>
      <c r="K11" s="8">
        <v>0</v>
      </c>
      <c r="L11" s="29">
        <v>0</v>
      </c>
      <c r="M11" s="103">
        <f t="shared" si="3"/>
        <v>1112.9350449999999</v>
      </c>
      <c r="N11" s="11">
        <f t="shared" si="1"/>
        <v>231490.48935999998</v>
      </c>
      <c r="O11" s="11">
        <f t="shared" si="2"/>
        <v>0</v>
      </c>
    </row>
    <row r="12" spans="1:17" x14ac:dyDescent="0.2">
      <c r="A12" s="65">
        <v>5</v>
      </c>
      <c r="B12" s="13" t="s">
        <v>2</v>
      </c>
      <c r="C12" s="13" t="s">
        <v>38</v>
      </c>
      <c r="D12" s="99" t="s">
        <v>47</v>
      </c>
      <c r="E12" s="100" t="s">
        <v>48</v>
      </c>
      <c r="F12" s="101" t="s">
        <v>104</v>
      </c>
      <c r="G12" s="10">
        <f t="shared" si="0"/>
        <v>0.44680851063829785</v>
      </c>
      <c r="H12" s="102">
        <v>564</v>
      </c>
      <c r="I12" s="8">
        <v>252</v>
      </c>
      <c r="J12" s="29">
        <v>247.5</v>
      </c>
      <c r="K12" s="8">
        <v>0</v>
      </c>
      <c r="L12" s="29">
        <v>0</v>
      </c>
      <c r="M12" s="103">
        <f t="shared" si="3"/>
        <v>1112.9350449999999</v>
      </c>
      <c r="N12" s="11">
        <f t="shared" si="1"/>
        <v>275451.42363749997</v>
      </c>
      <c r="O12" s="11">
        <f t="shared" si="2"/>
        <v>0</v>
      </c>
    </row>
    <row r="13" spans="1:17" x14ac:dyDescent="0.2">
      <c r="A13" s="65">
        <v>8</v>
      </c>
      <c r="B13" s="13" t="s">
        <v>2</v>
      </c>
      <c r="C13" s="13" t="s">
        <v>38</v>
      </c>
      <c r="D13" s="99" t="s">
        <v>51</v>
      </c>
      <c r="E13" s="100" t="s">
        <v>52</v>
      </c>
      <c r="F13" s="101" t="s">
        <v>104</v>
      </c>
      <c r="G13" s="10">
        <f t="shared" si="0"/>
        <v>0.4341880341880342</v>
      </c>
      <c r="H13" s="102">
        <v>585</v>
      </c>
      <c r="I13" s="8">
        <v>254</v>
      </c>
      <c r="J13" s="29">
        <v>242</v>
      </c>
      <c r="K13" s="8">
        <v>1</v>
      </c>
      <c r="L13" s="29">
        <v>1</v>
      </c>
      <c r="M13" s="103">
        <f t="shared" si="3"/>
        <v>1112.9350449999999</v>
      </c>
      <c r="N13" s="11">
        <f t="shared" si="1"/>
        <v>269330.28088999999</v>
      </c>
      <c r="O13" s="11">
        <f t="shared" si="2"/>
        <v>1112.9350449999999</v>
      </c>
      <c r="Q13" s="104"/>
    </row>
    <row r="14" spans="1:17" x14ac:dyDescent="0.2">
      <c r="A14" s="65">
        <v>6</v>
      </c>
      <c r="B14" s="13"/>
      <c r="C14" s="13" t="s">
        <v>38</v>
      </c>
      <c r="D14" s="99" t="s">
        <v>49</v>
      </c>
      <c r="E14" s="100" t="s">
        <v>50</v>
      </c>
      <c r="F14" s="101" t="s">
        <v>104</v>
      </c>
      <c r="G14" s="10">
        <f t="shared" si="0"/>
        <v>0.43271221532091098</v>
      </c>
      <c r="H14" s="102">
        <v>483</v>
      </c>
      <c r="I14" s="8">
        <v>209</v>
      </c>
      <c r="J14" s="29">
        <v>201</v>
      </c>
      <c r="K14" s="8">
        <v>0</v>
      </c>
      <c r="L14" s="29">
        <v>0</v>
      </c>
      <c r="M14" s="103">
        <f t="shared" si="3"/>
        <v>1112.9350449999999</v>
      </c>
      <c r="N14" s="11">
        <f t="shared" si="1"/>
        <v>223699.94404499998</v>
      </c>
      <c r="O14" s="11">
        <f t="shared" si="2"/>
        <v>0</v>
      </c>
    </row>
    <row r="15" spans="1:17" x14ac:dyDescent="0.2">
      <c r="A15" s="65">
        <v>9</v>
      </c>
      <c r="B15" s="13" t="s">
        <v>2</v>
      </c>
      <c r="C15" s="13" t="s">
        <v>38</v>
      </c>
      <c r="D15" s="99" t="s">
        <v>57</v>
      </c>
      <c r="E15" s="100" t="s">
        <v>58</v>
      </c>
      <c r="F15" s="101" t="s">
        <v>104</v>
      </c>
      <c r="G15" s="10">
        <f t="shared" si="0"/>
        <v>0.40794979079497906</v>
      </c>
      <c r="H15" s="102">
        <v>478</v>
      </c>
      <c r="I15" s="8">
        <v>195</v>
      </c>
      <c r="J15" s="29">
        <v>190</v>
      </c>
      <c r="K15" s="8">
        <v>0</v>
      </c>
      <c r="L15" s="29">
        <v>0</v>
      </c>
      <c r="M15" s="103">
        <f t="shared" si="3"/>
        <v>1112.9350449999999</v>
      </c>
      <c r="N15" s="11">
        <f t="shared" si="1"/>
        <v>211457.65854999999</v>
      </c>
      <c r="O15" s="11">
        <f t="shared" si="2"/>
        <v>0</v>
      </c>
    </row>
    <row r="16" spans="1:17" x14ac:dyDescent="0.2">
      <c r="A16" s="65">
        <v>11</v>
      </c>
      <c r="B16" s="13"/>
      <c r="C16" s="13" t="s">
        <v>105</v>
      </c>
      <c r="D16" s="99" t="s">
        <v>63</v>
      </c>
      <c r="E16" s="100" t="s">
        <v>64</v>
      </c>
      <c r="F16" s="101" t="s">
        <v>104</v>
      </c>
      <c r="G16" s="10">
        <f t="shared" si="0"/>
        <v>0.38866396761133604</v>
      </c>
      <c r="H16" s="102">
        <v>741</v>
      </c>
      <c r="I16" s="8">
        <v>288</v>
      </c>
      <c r="J16" s="29">
        <v>273.5</v>
      </c>
      <c r="K16" s="8">
        <v>0</v>
      </c>
      <c r="L16" s="29">
        <v>0</v>
      </c>
      <c r="M16" s="103">
        <f t="shared" si="3"/>
        <v>1112.9350449999999</v>
      </c>
      <c r="N16" s="11">
        <f t="shared" si="1"/>
        <v>304387.73480749998</v>
      </c>
      <c r="O16" s="11">
        <f t="shared" si="2"/>
        <v>0</v>
      </c>
    </row>
    <row r="17" spans="1:17" x14ac:dyDescent="0.2">
      <c r="A17" s="65">
        <v>10</v>
      </c>
      <c r="B17" s="13"/>
      <c r="C17" s="13" t="s">
        <v>105</v>
      </c>
      <c r="D17" s="99" t="s">
        <v>59</v>
      </c>
      <c r="E17" s="100" t="s">
        <v>60</v>
      </c>
      <c r="F17" s="101" t="s">
        <v>104</v>
      </c>
      <c r="G17" s="10">
        <f t="shared" si="0"/>
        <v>0.38687782805429866</v>
      </c>
      <c r="H17" s="102">
        <v>442</v>
      </c>
      <c r="I17" s="8">
        <v>171</v>
      </c>
      <c r="J17" s="29">
        <v>166.5</v>
      </c>
      <c r="K17" s="8">
        <v>0</v>
      </c>
      <c r="L17" s="29">
        <v>0</v>
      </c>
      <c r="M17" s="103">
        <f t="shared" si="3"/>
        <v>1112.9350449999999</v>
      </c>
      <c r="N17" s="11">
        <f t="shared" si="1"/>
        <v>185303.6849925</v>
      </c>
      <c r="O17" s="11">
        <f t="shared" si="2"/>
        <v>0</v>
      </c>
    </row>
    <row r="18" spans="1:17" x14ac:dyDescent="0.2">
      <c r="A18" s="65">
        <v>12</v>
      </c>
      <c r="B18" s="13"/>
      <c r="C18" s="13" t="s">
        <v>105</v>
      </c>
      <c r="D18" s="99" t="s">
        <v>55</v>
      </c>
      <c r="E18" s="100" t="s">
        <v>56</v>
      </c>
      <c r="F18" s="101" t="s">
        <v>104</v>
      </c>
      <c r="G18" s="10">
        <f t="shared" si="0"/>
        <v>0.37789904502046384</v>
      </c>
      <c r="H18" s="102">
        <v>733</v>
      </c>
      <c r="I18" s="8">
        <v>277</v>
      </c>
      <c r="J18" s="29">
        <v>262.5</v>
      </c>
      <c r="K18" s="8">
        <v>0</v>
      </c>
      <c r="L18" s="29">
        <v>0</v>
      </c>
      <c r="M18" s="103">
        <f t="shared" si="3"/>
        <v>1112.9350449999999</v>
      </c>
      <c r="N18" s="11">
        <f t="shared" si="1"/>
        <v>292145.44931249996</v>
      </c>
      <c r="O18" s="11">
        <f t="shared" si="2"/>
        <v>0</v>
      </c>
    </row>
    <row r="19" spans="1:17" x14ac:dyDescent="0.2">
      <c r="A19" s="65">
        <v>13</v>
      </c>
      <c r="B19" s="13"/>
      <c r="C19" s="13"/>
      <c r="D19" s="99"/>
      <c r="E19" s="105"/>
      <c r="F19" s="9"/>
      <c r="G19" s="10"/>
      <c r="H19" s="8"/>
      <c r="I19" s="8"/>
      <c r="J19" s="29"/>
      <c r="K19" s="8"/>
      <c r="L19" s="29"/>
      <c r="M19" s="106"/>
      <c r="N19" s="11">
        <f t="shared" si="1"/>
        <v>0</v>
      </c>
      <c r="O19" s="11">
        <f t="shared" si="2"/>
        <v>0</v>
      </c>
    </row>
    <row r="20" spans="1:17" x14ac:dyDescent="0.2">
      <c r="A20" s="65">
        <v>14</v>
      </c>
      <c r="B20" s="13"/>
      <c r="C20" s="13"/>
      <c r="D20" s="99"/>
      <c r="E20" s="105"/>
      <c r="F20" s="9"/>
      <c r="G20" s="10"/>
      <c r="H20" s="8"/>
      <c r="I20" s="8"/>
      <c r="J20" s="29"/>
      <c r="K20" s="8"/>
      <c r="L20" s="29"/>
      <c r="M20" s="106"/>
      <c r="N20" s="11">
        <f t="shared" si="1"/>
        <v>0</v>
      </c>
      <c r="O20" s="11">
        <f t="shared" si="2"/>
        <v>0</v>
      </c>
    </row>
    <row r="21" spans="1:17" x14ac:dyDescent="0.2">
      <c r="A21" s="65">
        <v>15</v>
      </c>
      <c r="B21" s="13"/>
      <c r="C21" s="13"/>
      <c r="D21" s="99"/>
      <c r="E21" s="105"/>
      <c r="F21" s="9"/>
      <c r="G21" s="10"/>
      <c r="H21" s="8"/>
      <c r="I21" s="8"/>
      <c r="J21" s="29"/>
      <c r="K21" s="8"/>
      <c r="L21" s="29"/>
      <c r="M21" s="106"/>
      <c r="N21" s="11">
        <f t="shared" si="1"/>
        <v>0</v>
      </c>
      <c r="O21" s="11">
        <f t="shared" si="2"/>
        <v>0</v>
      </c>
      <c r="Q21" s="89"/>
    </row>
    <row r="22" spans="1:17" x14ac:dyDescent="0.2">
      <c r="D22" s="66"/>
      <c r="E22" s="7" t="s">
        <v>4</v>
      </c>
      <c r="F22" s="67"/>
      <c r="G22" s="81"/>
      <c r="H22" s="81"/>
      <c r="I22" s="83">
        <f>SUM(I7:I21)</f>
        <v>2878</v>
      </c>
      <c r="J22" s="82">
        <f>SUM(J7:J21)</f>
        <v>2768</v>
      </c>
      <c r="K22" s="83">
        <f>SUM(K7:K21)</f>
        <v>1</v>
      </c>
      <c r="L22" s="92">
        <f>SUM(L7:L21)</f>
        <v>1</v>
      </c>
      <c r="M22" s="107"/>
      <c r="N22" s="15">
        <f>SUM(N7:N21)</f>
        <v>3080604.2045600004</v>
      </c>
      <c r="O22" s="85">
        <f>SUM(O7:O21)</f>
        <v>1112.9350449999999</v>
      </c>
      <c r="Q22" s="89"/>
    </row>
    <row r="23" spans="1:17" x14ac:dyDescent="0.2">
      <c r="E23" s="39"/>
      <c r="F23" s="39"/>
      <c r="G23" s="39"/>
      <c r="H23" s="39"/>
      <c r="I23" s="71" t="s">
        <v>12</v>
      </c>
      <c r="J23" s="72"/>
      <c r="K23" s="71" t="s">
        <v>12</v>
      </c>
      <c r="L23" s="72"/>
      <c r="M23" s="108"/>
      <c r="N23" s="73" t="s">
        <v>13</v>
      </c>
      <c r="O23" s="86" t="s">
        <v>13</v>
      </c>
    </row>
    <row r="24" spans="1:17" x14ac:dyDescent="0.2">
      <c r="E24" s="39"/>
      <c r="F24" s="39"/>
      <c r="G24" s="39"/>
      <c r="H24" s="39"/>
      <c r="I24" s="39"/>
      <c r="J24" s="39"/>
      <c r="K24" s="39"/>
      <c r="L24" s="39"/>
      <c r="M24" s="108"/>
      <c r="N24" s="39"/>
      <c r="O24" s="86" t="s">
        <v>88</v>
      </c>
      <c r="Q24" s="89"/>
    </row>
    <row r="25" spans="1:17" x14ac:dyDescent="0.2">
      <c r="E25" s="39"/>
      <c r="F25" s="39"/>
      <c r="G25" s="39"/>
      <c r="H25" s="39"/>
      <c r="I25" s="39"/>
      <c r="J25" s="39"/>
      <c r="K25" s="39"/>
      <c r="L25" s="39"/>
      <c r="M25" s="108"/>
      <c r="N25" s="39"/>
      <c r="O25" s="39"/>
    </row>
    <row r="26" spans="1:17" x14ac:dyDescent="0.2">
      <c r="E26" s="39"/>
      <c r="F26" s="39"/>
      <c r="G26" s="39"/>
      <c r="H26" s="39"/>
      <c r="I26" s="39"/>
      <c r="J26" s="39"/>
      <c r="K26" s="39"/>
      <c r="L26" s="39"/>
      <c r="M26" s="108"/>
      <c r="N26" s="39"/>
      <c r="O26" s="39"/>
    </row>
    <row r="27" spans="1:17" x14ac:dyDescent="0.2">
      <c r="E27" s="39"/>
      <c r="F27" s="39"/>
      <c r="G27" s="39"/>
      <c r="H27" s="39"/>
      <c r="I27" s="39"/>
      <c r="J27" s="39"/>
      <c r="K27" s="39"/>
      <c r="L27" s="39"/>
      <c r="M27" s="108"/>
      <c r="N27" s="39"/>
      <c r="O27" s="39"/>
    </row>
    <row r="28" spans="1:17" x14ac:dyDescent="0.2">
      <c r="E28" s="39"/>
      <c r="F28" s="39"/>
      <c r="G28" s="39"/>
      <c r="H28" s="39"/>
      <c r="I28" s="39"/>
      <c r="J28" s="39"/>
      <c r="K28" s="39"/>
      <c r="L28" s="39"/>
      <c r="M28" s="108"/>
      <c r="N28" s="39"/>
      <c r="O28" s="39"/>
      <c r="P28" s="89"/>
    </row>
    <row r="29" spans="1:17" x14ac:dyDescent="0.2">
      <c r="E29" s="39"/>
      <c r="F29" s="39"/>
      <c r="G29" s="39"/>
      <c r="H29" s="39"/>
      <c r="I29" s="39"/>
      <c r="J29" s="39"/>
      <c r="K29" s="39"/>
      <c r="L29" s="39"/>
      <c r="M29" s="108"/>
      <c r="N29" s="39"/>
      <c r="O29" s="39"/>
    </row>
    <row r="30" spans="1:17" x14ac:dyDescent="0.2">
      <c r="E30" s="39"/>
      <c r="F30" s="39"/>
      <c r="G30" s="39"/>
      <c r="H30" s="39"/>
      <c r="I30" s="39"/>
      <c r="J30" s="39"/>
      <c r="K30" s="39"/>
      <c r="L30" s="39"/>
      <c r="M30" s="108"/>
      <c r="N30" s="39"/>
      <c r="O30" s="39"/>
    </row>
    <row r="31" spans="1:17" x14ac:dyDescent="0.2">
      <c r="E31" s="39"/>
      <c r="F31" s="39"/>
      <c r="G31" s="39"/>
      <c r="H31" s="39"/>
      <c r="I31" s="39"/>
      <c r="J31" s="39"/>
      <c r="K31" s="39"/>
      <c r="L31" s="39"/>
      <c r="M31" s="108"/>
      <c r="N31" s="39"/>
      <c r="O31" s="39"/>
    </row>
    <row r="32" spans="1:17" x14ac:dyDescent="0.2">
      <c r="E32" s="39"/>
      <c r="F32" s="39"/>
      <c r="G32" s="39"/>
      <c r="H32" s="39"/>
      <c r="I32" s="39"/>
      <c r="J32" s="39"/>
      <c r="K32" s="39"/>
      <c r="L32" s="39"/>
      <c r="M32" s="108"/>
      <c r="N32" s="39"/>
      <c r="O32" s="39"/>
    </row>
    <row r="33" spans="5:15" x14ac:dyDescent="0.2">
      <c r="E33" s="39"/>
      <c r="F33" s="39"/>
      <c r="G33" s="39"/>
      <c r="H33" s="39"/>
      <c r="I33" s="39"/>
      <c r="J33" s="39"/>
      <c r="K33" s="39"/>
      <c r="L33" s="39"/>
      <c r="M33" s="108"/>
      <c r="N33" s="39"/>
      <c r="O33" s="39"/>
    </row>
    <row r="34" spans="5:15" x14ac:dyDescent="0.2">
      <c r="E34" s="39"/>
      <c r="F34" s="39"/>
      <c r="G34" s="39"/>
      <c r="H34" s="39"/>
      <c r="I34" s="39"/>
      <c r="J34" s="39"/>
      <c r="K34" s="39"/>
      <c r="L34" s="39"/>
      <c r="M34" s="108"/>
      <c r="N34" s="39"/>
      <c r="O34" s="39"/>
    </row>
    <row r="35" spans="5:15" x14ac:dyDescent="0.2">
      <c r="E35" s="39"/>
      <c r="F35" s="39"/>
      <c r="G35" s="39"/>
      <c r="H35" s="39"/>
      <c r="I35" s="39"/>
      <c r="J35" s="39"/>
      <c r="K35" s="39"/>
      <c r="L35" s="39"/>
      <c r="M35" s="108"/>
      <c r="N35" s="39"/>
      <c r="O35" s="39"/>
    </row>
    <row r="36" spans="5:15" x14ac:dyDescent="0.2">
      <c r="E36" s="39"/>
      <c r="F36" s="39"/>
      <c r="G36" s="39"/>
      <c r="H36" s="39"/>
      <c r="I36" s="39"/>
      <c r="J36" s="39"/>
      <c r="K36" s="39"/>
      <c r="L36" s="39"/>
      <c r="M36" s="108"/>
      <c r="N36" s="39"/>
      <c r="O36" s="39"/>
    </row>
    <row r="37" spans="5:15" x14ac:dyDescent="0.2">
      <c r="E37" s="39"/>
      <c r="F37" s="39"/>
      <c r="G37" s="39"/>
      <c r="H37" s="39"/>
      <c r="I37" s="39"/>
      <c r="J37" s="39"/>
      <c r="K37" s="39"/>
      <c r="L37" s="39"/>
      <c r="M37" s="108"/>
      <c r="N37" s="39"/>
      <c r="O37" s="39"/>
    </row>
    <row r="38" spans="5:15" x14ac:dyDescent="0.2">
      <c r="E38" s="39"/>
      <c r="F38" s="39"/>
      <c r="G38" s="39"/>
      <c r="H38" s="39"/>
      <c r="I38" s="39"/>
      <c r="J38" s="39"/>
      <c r="K38" s="39"/>
      <c r="L38" s="39"/>
      <c r="M38" s="108"/>
      <c r="N38" s="39"/>
      <c r="O38" s="39"/>
    </row>
    <row r="39" spans="5:15" x14ac:dyDescent="0.2">
      <c r="E39" s="39"/>
      <c r="F39" s="39"/>
      <c r="G39" s="39"/>
      <c r="H39" s="39"/>
      <c r="I39" s="39"/>
      <c r="J39" s="39"/>
      <c r="K39" s="39"/>
      <c r="L39" s="39"/>
      <c r="M39" s="108"/>
      <c r="N39" s="39"/>
      <c r="O39" s="39"/>
    </row>
    <row r="40" spans="5:15" x14ac:dyDescent="0.2">
      <c r="E40" s="39"/>
      <c r="F40" s="39"/>
      <c r="G40" s="39"/>
      <c r="H40" s="39"/>
      <c r="I40" s="39"/>
      <c r="J40" s="39"/>
      <c r="K40" s="39"/>
      <c r="L40" s="39"/>
      <c r="M40" s="108"/>
      <c r="N40" s="39"/>
      <c r="O40" s="39"/>
    </row>
    <row r="41" spans="5:15" x14ac:dyDescent="0.2">
      <c r="E41" s="39"/>
      <c r="F41" s="39"/>
      <c r="G41" s="39"/>
      <c r="H41" s="39"/>
      <c r="I41" s="39"/>
      <c r="J41" s="39"/>
      <c r="K41" s="39"/>
      <c r="L41" s="39"/>
      <c r="M41" s="108"/>
      <c r="N41" s="39"/>
      <c r="O41" s="39"/>
    </row>
    <row r="42" spans="5:15" x14ac:dyDescent="0.2">
      <c r="E42" s="39"/>
      <c r="F42" s="39"/>
      <c r="G42" s="39"/>
      <c r="H42" s="39"/>
      <c r="I42" s="39"/>
      <c r="J42" s="39"/>
      <c r="K42" s="39"/>
      <c r="L42" s="39"/>
      <c r="M42" s="108"/>
      <c r="N42" s="39"/>
      <c r="O42" s="39"/>
    </row>
  </sheetData>
  <mergeCells count="4">
    <mergeCell ref="D2:E2"/>
    <mergeCell ref="F2:G2"/>
    <mergeCell ref="D3:E3"/>
    <mergeCell ref="B5:C5"/>
  </mergeCells>
  <pageMargins left="0.7" right="0.7" top="0.75" bottom="0.75" header="0.3" footer="0.3"/>
  <pageSetup scale="82" fitToHeight="0" orientation="landscape" horizontalDpi="4294967295" verticalDpi="4294967295" r:id="rId1"/>
  <headerFooter>
    <oddHeader>&amp;C&amp;F
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3" workbookViewId="0">
      <selection activeCell="H25" sqref="H25"/>
    </sheetView>
  </sheetViews>
  <sheetFormatPr defaultColWidth="8.88671875" defaultRowHeight="12.75" x14ac:dyDescent="0.2"/>
  <cols>
    <col min="1" max="1" width="2.6640625" style="60" customWidth="1"/>
    <col min="2" max="2" width="2.5546875" style="37" customWidth="1"/>
    <col min="3" max="3" width="3.6640625" style="37" customWidth="1"/>
    <col min="4" max="4" width="6.5546875" style="37" customWidth="1"/>
    <col min="5" max="5" width="18.5546875" style="34" customWidth="1"/>
    <col min="6" max="6" width="6.21875" style="34" customWidth="1"/>
    <col min="7" max="7" width="8.21875" style="34" customWidth="1"/>
    <col min="8" max="8" width="7.44140625" style="34" customWidth="1"/>
    <col min="9" max="9" width="7.6640625" style="34" customWidth="1"/>
    <col min="10" max="10" width="7.21875" style="34" customWidth="1"/>
    <col min="11" max="11" width="8.5546875" style="34" customWidth="1"/>
    <col min="12" max="12" width="8" style="34" customWidth="1"/>
    <col min="13" max="13" width="9.21875" style="34" customWidth="1"/>
    <col min="14" max="14" width="11.77734375" style="34" customWidth="1"/>
    <col min="15" max="15" width="14" style="34" customWidth="1"/>
    <col min="16" max="16" width="12.5546875" style="34" customWidth="1"/>
    <col min="17" max="256" width="8.88671875" style="34"/>
    <col min="257" max="257" width="2.6640625" style="34" customWidth="1"/>
    <col min="258" max="258" width="2.5546875" style="34" customWidth="1"/>
    <col min="259" max="259" width="3.6640625" style="34" customWidth="1"/>
    <col min="260" max="260" width="6.5546875" style="34" customWidth="1"/>
    <col min="261" max="261" width="18.5546875" style="34" customWidth="1"/>
    <col min="262" max="262" width="6.21875" style="34" customWidth="1"/>
    <col min="263" max="263" width="8.21875" style="34" customWidth="1"/>
    <col min="264" max="264" width="7.44140625" style="34" customWidth="1"/>
    <col min="265" max="265" width="7.6640625" style="34" customWidth="1"/>
    <col min="266" max="266" width="7.21875" style="34" customWidth="1"/>
    <col min="267" max="267" width="8.5546875" style="34" customWidth="1"/>
    <col min="268" max="268" width="8" style="34" customWidth="1"/>
    <col min="269" max="269" width="9.21875" style="34" customWidth="1"/>
    <col min="270" max="270" width="11.77734375" style="34" customWidth="1"/>
    <col min="271" max="271" width="14" style="34" customWidth="1"/>
    <col min="272" max="272" width="12.5546875" style="34" customWidth="1"/>
    <col min="273" max="512" width="8.88671875" style="34"/>
    <col min="513" max="513" width="2.6640625" style="34" customWidth="1"/>
    <col min="514" max="514" width="2.5546875" style="34" customWidth="1"/>
    <col min="515" max="515" width="3.6640625" style="34" customWidth="1"/>
    <col min="516" max="516" width="6.5546875" style="34" customWidth="1"/>
    <col min="517" max="517" width="18.5546875" style="34" customWidth="1"/>
    <col min="518" max="518" width="6.21875" style="34" customWidth="1"/>
    <col min="519" max="519" width="8.21875" style="34" customWidth="1"/>
    <col min="520" max="520" width="7.44140625" style="34" customWidth="1"/>
    <col min="521" max="521" width="7.6640625" style="34" customWidth="1"/>
    <col min="522" max="522" width="7.21875" style="34" customWidth="1"/>
    <col min="523" max="523" width="8.5546875" style="34" customWidth="1"/>
    <col min="524" max="524" width="8" style="34" customWidth="1"/>
    <col min="525" max="525" width="9.21875" style="34" customWidth="1"/>
    <col min="526" max="526" width="11.77734375" style="34" customWidth="1"/>
    <col min="527" max="527" width="14" style="34" customWidth="1"/>
    <col min="528" max="528" width="12.5546875" style="34" customWidth="1"/>
    <col min="529" max="768" width="8.88671875" style="34"/>
    <col min="769" max="769" width="2.6640625" style="34" customWidth="1"/>
    <col min="770" max="770" width="2.5546875" style="34" customWidth="1"/>
    <col min="771" max="771" width="3.6640625" style="34" customWidth="1"/>
    <col min="772" max="772" width="6.5546875" style="34" customWidth="1"/>
    <col min="773" max="773" width="18.5546875" style="34" customWidth="1"/>
    <col min="774" max="774" width="6.21875" style="34" customWidth="1"/>
    <col min="775" max="775" width="8.21875" style="34" customWidth="1"/>
    <col min="776" max="776" width="7.44140625" style="34" customWidth="1"/>
    <col min="777" max="777" width="7.6640625" style="34" customWidth="1"/>
    <col min="778" max="778" width="7.21875" style="34" customWidth="1"/>
    <col min="779" max="779" width="8.5546875" style="34" customWidth="1"/>
    <col min="780" max="780" width="8" style="34" customWidth="1"/>
    <col min="781" max="781" width="9.21875" style="34" customWidth="1"/>
    <col min="782" max="782" width="11.77734375" style="34" customWidth="1"/>
    <col min="783" max="783" width="14" style="34" customWidth="1"/>
    <col min="784" max="784" width="12.5546875" style="34" customWidth="1"/>
    <col min="785" max="1024" width="8.88671875" style="34"/>
    <col min="1025" max="1025" width="2.6640625" style="34" customWidth="1"/>
    <col min="1026" max="1026" width="2.5546875" style="34" customWidth="1"/>
    <col min="1027" max="1027" width="3.6640625" style="34" customWidth="1"/>
    <col min="1028" max="1028" width="6.5546875" style="34" customWidth="1"/>
    <col min="1029" max="1029" width="18.5546875" style="34" customWidth="1"/>
    <col min="1030" max="1030" width="6.21875" style="34" customWidth="1"/>
    <col min="1031" max="1031" width="8.21875" style="34" customWidth="1"/>
    <col min="1032" max="1032" width="7.44140625" style="34" customWidth="1"/>
    <col min="1033" max="1033" width="7.6640625" style="34" customWidth="1"/>
    <col min="1034" max="1034" width="7.21875" style="34" customWidth="1"/>
    <col min="1035" max="1035" width="8.5546875" style="34" customWidth="1"/>
    <col min="1036" max="1036" width="8" style="34" customWidth="1"/>
    <col min="1037" max="1037" width="9.21875" style="34" customWidth="1"/>
    <col min="1038" max="1038" width="11.77734375" style="34" customWidth="1"/>
    <col min="1039" max="1039" width="14" style="34" customWidth="1"/>
    <col min="1040" max="1040" width="12.5546875" style="34" customWidth="1"/>
    <col min="1041" max="1280" width="8.88671875" style="34"/>
    <col min="1281" max="1281" width="2.6640625" style="34" customWidth="1"/>
    <col min="1282" max="1282" width="2.5546875" style="34" customWidth="1"/>
    <col min="1283" max="1283" width="3.6640625" style="34" customWidth="1"/>
    <col min="1284" max="1284" width="6.5546875" style="34" customWidth="1"/>
    <col min="1285" max="1285" width="18.5546875" style="34" customWidth="1"/>
    <col min="1286" max="1286" width="6.21875" style="34" customWidth="1"/>
    <col min="1287" max="1287" width="8.21875" style="34" customWidth="1"/>
    <col min="1288" max="1288" width="7.44140625" style="34" customWidth="1"/>
    <col min="1289" max="1289" width="7.6640625" style="34" customWidth="1"/>
    <col min="1290" max="1290" width="7.21875" style="34" customWidth="1"/>
    <col min="1291" max="1291" width="8.5546875" style="34" customWidth="1"/>
    <col min="1292" max="1292" width="8" style="34" customWidth="1"/>
    <col min="1293" max="1293" width="9.21875" style="34" customWidth="1"/>
    <col min="1294" max="1294" width="11.77734375" style="34" customWidth="1"/>
    <col min="1295" max="1295" width="14" style="34" customWidth="1"/>
    <col min="1296" max="1296" width="12.5546875" style="34" customWidth="1"/>
    <col min="1297" max="1536" width="8.88671875" style="34"/>
    <col min="1537" max="1537" width="2.6640625" style="34" customWidth="1"/>
    <col min="1538" max="1538" width="2.5546875" style="34" customWidth="1"/>
    <col min="1539" max="1539" width="3.6640625" style="34" customWidth="1"/>
    <col min="1540" max="1540" width="6.5546875" style="34" customWidth="1"/>
    <col min="1541" max="1541" width="18.5546875" style="34" customWidth="1"/>
    <col min="1542" max="1542" width="6.21875" style="34" customWidth="1"/>
    <col min="1543" max="1543" width="8.21875" style="34" customWidth="1"/>
    <col min="1544" max="1544" width="7.44140625" style="34" customWidth="1"/>
    <col min="1545" max="1545" width="7.6640625" style="34" customWidth="1"/>
    <col min="1546" max="1546" width="7.21875" style="34" customWidth="1"/>
    <col min="1547" max="1547" width="8.5546875" style="34" customWidth="1"/>
    <col min="1548" max="1548" width="8" style="34" customWidth="1"/>
    <col min="1549" max="1549" width="9.21875" style="34" customWidth="1"/>
    <col min="1550" max="1550" width="11.77734375" style="34" customWidth="1"/>
    <col min="1551" max="1551" width="14" style="34" customWidth="1"/>
    <col min="1552" max="1552" width="12.5546875" style="34" customWidth="1"/>
    <col min="1553" max="1792" width="8.88671875" style="34"/>
    <col min="1793" max="1793" width="2.6640625" style="34" customWidth="1"/>
    <col min="1794" max="1794" width="2.5546875" style="34" customWidth="1"/>
    <col min="1795" max="1795" width="3.6640625" style="34" customWidth="1"/>
    <col min="1796" max="1796" width="6.5546875" style="34" customWidth="1"/>
    <col min="1797" max="1797" width="18.5546875" style="34" customWidth="1"/>
    <col min="1798" max="1798" width="6.21875" style="34" customWidth="1"/>
    <col min="1799" max="1799" width="8.21875" style="34" customWidth="1"/>
    <col min="1800" max="1800" width="7.44140625" style="34" customWidth="1"/>
    <col min="1801" max="1801" width="7.6640625" style="34" customWidth="1"/>
    <col min="1802" max="1802" width="7.21875" style="34" customWidth="1"/>
    <col min="1803" max="1803" width="8.5546875" style="34" customWidth="1"/>
    <col min="1804" max="1804" width="8" style="34" customWidth="1"/>
    <col min="1805" max="1805" width="9.21875" style="34" customWidth="1"/>
    <col min="1806" max="1806" width="11.77734375" style="34" customWidth="1"/>
    <col min="1807" max="1807" width="14" style="34" customWidth="1"/>
    <col min="1808" max="1808" width="12.5546875" style="34" customWidth="1"/>
    <col min="1809" max="2048" width="8.88671875" style="34"/>
    <col min="2049" max="2049" width="2.6640625" style="34" customWidth="1"/>
    <col min="2050" max="2050" width="2.5546875" style="34" customWidth="1"/>
    <col min="2051" max="2051" width="3.6640625" style="34" customWidth="1"/>
    <col min="2052" max="2052" width="6.5546875" style="34" customWidth="1"/>
    <col min="2053" max="2053" width="18.5546875" style="34" customWidth="1"/>
    <col min="2054" max="2054" width="6.21875" style="34" customWidth="1"/>
    <col min="2055" max="2055" width="8.21875" style="34" customWidth="1"/>
    <col min="2056" max="2056" width="7.44140625" style="34" customWidth="1"/>
    <col min="2057" max="2057" width="7.6640625" style="34" customWidth="1"/>
    <col min="2058" max="2058" width="7.21875" style="34" customWidth="1"/>
    <col min="2059" max="2059" width="8.5546875" style="34" customWidth="1"/>
    <col min="2060" max="2060" width="8" style="34" customWidth="1"/>
    <col min="2061" max="2061" width="9.21875" style="34" customWidth="1"/>
    <col min="2062" max="2062" width="11.77734375" style="34" customWidth="1"/>
    <col min="2063" max="2063" width="14" style="34" customWidth="1"/>
    <col min="2064" max="2064" width="12.5546875" style="34" customWidth="1"/>
    <col min="2065" max="2304" width="8.88671875" style="34"/>
    <col min="2305" max="2305" width="2.6640625" style="34" customWidth="1"/>
    <col min="2306" max="2306" width="2.5546875" style="34" customWidth="1"/>
    <col min="2307" max="2307" width="3.6640625" style="34" customWidth="1"/>
    <col min="2308" max="2308" width="6.5546875" style="34" customWidth="1"/>
    <col min="2309" max="2309" width="18.5546875" style="34" customWidth="1"/>
    <col min="2310" max="2310" width="6.21875" style="34" customWidth="1"/>
    <col min="2311" max="2311" width="8.21875" style="34" customWidth="1"/>
    <col min="2312" max="2312" width="7.44140625" style="34" customWidth="1"/>
    <col min="2313" max="2313" width="7.6640625" style="34" customWidth="1"/>
    <col min="2314" max="2314" width="7.21875" style="34" customWidth="1"/>
    <col min="2315" max="2315" width="8.5546875" style="34" customWidth="1"/>
    <col min="2316" max="2316" width="8" style="34" customWidth="1"/>
    <col min="2317" max="2317" width="9.21875" style="34" customWidth="1"/>
    <col min="2318" max="2318" width="11.77734375" style="34" customWidth="1"/>
    <col min="2319" max="2319" width="14" style="34" customWidth="1"/>
    <col min="2320" max="2320" width="12.5546875" style="34" customWidth="1"/>
    <col min="2321" max="2560" width="8.88671875" style="34"/>
    <col min="2561" max="2561" width="2.6640625" style="34" customWidth="1"/>
    <col min="2562" max="2562" width="2.5546875" style="34" customWidth="1"/>
    <col min="2563" max="2563" width="3.6640625" style="34" customWidth="1"/>
    <col min="2564" max="2564" width="6.5546875" style="34" customWidth="1"/>
    <col min="2565" max="2565" width="18.5546875" style="34" customWidth="1"/>
    <col min="2566" max="2566" width="6.21875" style="34" customWidth="1"/>
    <col min="2567" max="2567" width="8.21875" style="34" customWidth="1"/>
    <col min="2568" max="2568" width="7.44140625" style="34" customWidth="1"/>
    <col min="2569" max="2569" width="7.6640625" style="34" customWidth="1"/>
    <col min="2570" max="2570" width="7.21875" style="34" customWidth="1"/>
    <col min="2571" max="2571" width="8.5546875" style="34" customWidth="1"/>
    <col min="2572" max="2572" width="8" style="34" customWidth="1"/>
    <col min="2573" max="2573" width="9.21875" style="34" customWidth="1"/>
    <col min="2574" max="2574" width="11.77734375" style="34" customWidth="1"/>
    <col min="2575" max="2575" width="14" style="34" customWidth="1"/>
    <col min="2576" max="2576" width="12.5546875" style="34" customWidth="1"/>
    <col min="2577" max="2816" width="8.88671875" style="34"/>
    <col min="2817" max="2817" width="2.6640625" style="34" customWidth="1"/>
    <col min="2818" max="2818" width="2.5546875" style="34" customWidth="1"/>
    <col min="2819" max="2819" width="3.6640625" style="34" customWidth="1"/>
    <col min="2820" max="2820" width="6.5546875" style="34" customWidth="1"/>
    <col min="2821" max="2821" width="18.5546875" style="34" customWidth="1"/>
    <col min="2822" max="2822" width="6.21875" style="34" customWidth="1"/>
    <col min="2823" max="2823" width="8.21875" style="34" customWidth="1"/>
    <col min="2824" max="2824" width="7.44140625" style="34" customWidth="1"/>
    <col min="2825" max="2825" width="7.6640625" style="34" customWidth="1"/>
    <col min="2826" max="2826" width="7.21875" style="34" customWidth="1"/>
    <col min="2827" max="2827" width="8.5546875" style="34" customWidth="1"/>
    <col min="2828" max="2828" width="8" style="34" customWidth="1"/>
    <col min="2829" max="2829" width="9.21875" style="34" customWidth="1"/>
    <col min="2830" max="2830" width="11.77734375" style="34" customWidth="1"/>
    <col min="2831" max="2831" width="14" style="34" customWidth="1"/>
    <col min="2832" max="2832" width="12.5546875" style="34" customWidth="1"/>
    <col min="2833" max="3072" width="8.88671875" style="34"/>
    <col min="3073" max="3073" width="2.6640625" style="34" customWidth="1"/>
    <col min="3074" max="3074" width="2.5546875" style="34" customWidth="1"/>
    <col min="3075" max="3075" width="3.6640625" style="34" customWidth="1"/>
    <col min="3076" max="3076" width="6.5546875" style="34" customWidth="1"/>
    <col min="3077" max="3077" width="18.5546875" style="34" customWidth="1"/>
    <col min="3078" max="3078" width="6.21875" style="34" customWidth="1"/>
    <col min="3079" max="3079" width="8.21875" style="34" customWidth="1"/>
    <col min="3080" max="3080" width="7.44140625" style="34" customWidth="1"/>
    <col min="3081" max="3081" width="7.6640625" style="34" customWidth="1"/>
    <col min="3082" max="3082" width="7.21875" style="34" customWidth="1"/>
    <col min="3083" max="3083" width="8.5546875" style="34" customWidth="1"/>
    <col min="3084" max="3084" width="8" style="34" customWidth="1"/>
    <col min="3085" max="3085" width="9.21875" style="34" customWidth="1"/>
    <col min="3086" max="3086" width="11.77734375" style="34" customWidth="1"/>
    <col min="3087" max="3087" width="14" style="34" customWidth="1"/>
    <col min="3088" max="3088" width="12.5546875" style="34" customWidth="1"/>
    <col min="3089" max="3328" width="8.88671875" style="34"/>
    <col min="3329" max="3329" width="2.6640625" style="34" customWidth="1"/>
    <col min="3330" max="3330" width="2.5546875" style="34" customWidth="1"/>
    <col min="3331" max="3331" width="3.6640625" style="34" customWidth="1"/>
    <col min="3332" max="3332" width="6.5546875" style="34" customWidth="1"/>
    <col min="3333" max="3333" width="18.5546875" style="34" customWidth="1"/>
    <col min="3334" max="3334" width="6.21875" style="34" customWidth="1"/>
    <col min="3335" max="3335" width="8.21875" style="34" customWidth="1"/>
    <col min="3336" max="3336" width="7.44140625" style="34" customWidth="1"/>
    <col min="3337" max="3337" width="7.6640625" style="34" customWidth="1"/>
    <col min="3338" max="3338" width="7.21875" style="34" customWidth="1"/>
    <col min="3339" max="3339" width="8.5546875" style="34" customWidth="1"/>
    <col min="3340" max="3340" width="8" style="34" customWidth="1"/>
    <col min="3341" max="3341" width="9.21875" style="34" customWidth="1"/>
    <col min="3342" max="3342" width="11.77734375" style="34" customWidth="1"/>
    <col min="3343" max="3343" width="14" style="34" customWidth="1"/>
    <col min="3344" max="3344" width="12.5546875" style="34" customWidth="1"/>
    <col min="3345" max="3584" width="8.88671875" style="34"/>
    <col min="3585" max="3585" width="2.6640625" style="34" customWidth="1"/>
    <col min="3586" max="3586" width="2.5546875" style="34" customWidth="1"/>
    <col min="3587" max="3587" width="3.6640625" style="34" customWidth="1"/>
    <col min="3588" max="3588" width="6.5546875" style="34" customWidth="1"/>
    <col min="3589" max="3589" width="18.5546875" style="34" customWidth="1"/>
    <col min="3590" max="3590" width="6.21875" style="34" customWidth="1"/>
    <col min="3591" max="3591" width="8.21875" style="34" customWidth="1"/>
    <col min="3592" max="3592" width="7.44140625" style="34" customWidth="1"/>
    <col min="3593" max="3593" width="7.6640625" style="34" customWidth="1"/>
    <col min="3594" max="3594" width="7.21875" style="34" customWidth="1"/>
    <col min="3595" max="3595" width="8.5546875" style="34" customWidth="1"/>
    <col min="3596" max="3596" width="8" style="34" customWidth="1"/>
    <col min="3597" max="3597" width="9.21875" style="34" customWidth="1"/>
    <col min="3598" max="3598" width="11.77734375" style="34" customWidth="1"/>
    <col min="3599" max="3599" width="14" style="34" customWidth="1"/>
    <col min="3600" max="3600" width="12.5546875" style="34" customWidth="1"/>
    <col min="3601" max="3840" width="8.88671875" style="34"/>
    <col min="3841" max="3841" width="2.6640625" style="34" customWidth="1"/>
    <col min="3842" max="3842" width="2.5546875" style="34" customWidth="1"/>
    <col min="3843" max="3843" width="3.6640625" style="34" customWidth="1"/>
    <col min="3844" max="3844" width="6.5546875" style="34" customWidth="1"/>
    <col min="3845" max="3845" width="18.5546875" style="34" customWidth="1"/>
    <col min="3846" max="3846" width="6.21875" style="34" customWidth="1"/>
    <col min="3847" max="3847" width="8.21875" style="34" customWidth="1"/>
    <col min="3848" max="3848" width="7.44140625" style="34" customWidth="1"/>
    <col min="3849" max="3849" width="7.6640625" style="34" customWidth="1"/>
    <col min="3850" max="3850" width="7.21875" style="34" customWidth="1"/>
    <col min="3851" max="3851" width="8.5546875" style="34" customWidth="1"/>
    <col min="3852" max="3852" width="8" style="34" customWidth="1"/>
    <col min="3853" max="3853" width="9.21875" style="34" customWidth="1"/>
    <col min="3854" max="3854" width="11.77734375" style="34" customWidth="1"/>
    <col min="3855" max="3855" width="14" style="34" customWidth="1"/>
    <col min="3856" max="3856" width="12.5546875" style="34" customWidth="1"/>
    <col min="3857" max="4096" width="8.88671875" style="34"/>
    <col min="4097" max="4097" width="2.6640625" style="34" customWidth="1"/>
    <col min="4098" max="4098" width="2.5546875" style="34" customWidth="1"/>
    <col min="4099" max="4099" width="3.6640625" style="34" customWidth="1"/>
    <col min="4100" max="4100" width="6.5546875" style="34" customWidth="1"/>
    <col min="4101" max="4101" width="18.5546875" style="34" customWidth="1"/>
    <col min="4102" max="4102" width="6.21875" style="34" customWidth="1"/>
    <col min="4103" max="4103" width="8.21875" style="34" customWidth="1"/>
    <col min="4104" max="4104" width="7.44140625" style="34" customWidth="1"/>
    <col min="4105" max="4105" width="7.6640625" style="34" customWidth="1"/>
    <col min="4106" max="4106" width="7.21875" style="34" customWidth="1"/>
    <col min="4107" max="4107" width="8.5546875" style="34" customWidth="1"/>
    <col min="4108" max="4108" width="8" style="34" customWidth="1"/>
    <col min="4109" max="4109" width="9.21875" style="34" customWidth="1"/>
    <col min="4110" max="4110" width="11.77734375" style="34" customWidth="1"/>
    <col min="4111" max="4111" width="14" style="34" customWidth="1"/>
    <col min="4112" max="4112" width="12.5546875" style="34" customWidth="1"/>
    <col min="4113" max="4352" width="8.88671875" style="34"/>
    <col min="4353" max="4353" width="2.6640625" style="34" customWidth="1"/>
    <col min="4354" max="4354" width="2.5546875" style="34" customWidth="1"/>
    <col min="4355" max="4355" width="3.6640625" style="34" customWidth="1"/>
    <col min="4356" max="4356" width="6.5546875" style="34" customWidth="1"/>
    <col min="4357" max="4357" width="18.5546875" style="34" customWidth="1"/>
    <col min="4358" max="4358" width="6.21875" style="34" customWidth="1"/>
    <col min="4359" max="4359" width="8.21875" style="34" customWidth="1"/>
    <col min="4360" max="4360" width="7.44140625" style="34" customWidth="1"/>
    <col min="4361" max="4361" width="7.6640625" style="34" customWidth="1"/>
    <col min="4362" max="4362" width="7.21875" style="34" customWidth="1"/>
    <col min="4363" max="4363" width="8.5546875" style="34" customWidth="1"/>
    <col min="4364" max="4364" width="8" style="34" customWidth="1"/>
    <col min="4365" max="4365" width="9.21875" style="34" customWidth="1"/>
    <col min="4366" max="4366" width="11.77734375" style="34" customWidth="1"/>
    <col min="4367" max="4367" width="14" style="34" customWidth="1"/>
    <col min="4368" max="4368" width="12.5546875" style="34" customWidth="1"/>
    <col min="4369" max="4608" width="8.88671875" style="34"/>
    <col min="4609" max="4609" width="2.6640625" style="34" customWidth="1"/>
    <col min="4610" max="4610" width="2.5546875" style="34" customWidth="1"/>
    <col min="4611" max="4611" width="3.6640625" style="34" customWidth="1"/>
    <col min="4612" max="4612" width="6.5546875" style="34" customWidth="1"/>
    <col min="4613" max="4613" width="18.5546875" style="34" customWidth="1"/>
    <col min="4614" max="4614" width="6.21875" style="34" customWidth="1"/>
    <col min="4615" max="4615" width="8.21875" style="34" customWidth="1"/>
    <col min="4616" max="4616" width="7.44140625" style="34" customWidth="1"/>
    <col min="4617" max="4617" width="7.6640625" style="34" customWidth="1"/>
    <col min="4618" max="4618" width="7.21875" style="34" customWidth="1"/>
    <col min="4619" max="4619" width="8.5546875" style="34" customWidth="1"/>
    <col min="4620" max="4620" width="8" style="34" customWidth="1"/>
    <col min="4621" max="4621" width="9.21875" style="34" customWidth="1"/>
    <col min="4622" max="4622" width="11.77734375" style="34" customWidth="1"/>
    <col min="4623" max="4623" width="14" style="34" customWidth="1"/>
    <col min="4624" max="4624" width="12.5546875" style="34" customWidth="1"/>
    <col min="4625" max="4864" width="8.88671875" style="34"/>
    <col min="4865" max="4865" width="2.6640625" style="34" customWidth="1"/>
    <col min="4866" max="4866" width="2.5546875" style="34" customWidth="1"/>
    <col min="4867" max="4867" width="3.6640625" style="34" customWidth="1"/>
    <col min="4868" max="4868" width="6.5546875" style="34" customWidth="1"/>
    <col min="4869" max="4869" width="18.5546875" style="34" customWidth="1"/>
    <col min="4870" max="4870" width="6.21875" style="34" customWidth="1"/>
    <col min="4871" max="4871" width="8.21875" style="34" customWidth="1"/>
    <col min="4872" max="4872" width="7.44140625" style="34" customWidth="1"/>
    <col min="4873" max="4873" width="7.6640625" style="34" customWidth="1"/>
    <col min="4874" max="4874" width="7.21875" style="34" customWidth="1"/>
    <col min="4875" max="4875" width="8.5546875" style="34" customWidth="1"/>
    <col min="4876" max="4876" width="8" style="34" customWidth="1"/>
    <col min="4877" max="4877" width="9.21875" style="34" customWidth="1"/>
    <col min="4878" max="4878" width="11.77734375" style="34" customWidth="1"/>
    <col min="4879" max="4879" width="14" style="34" customWidth="1"/>
    <col min="4880" max="4880" width="12.5546875" style="34" customWidth="1"/>
    <col min="4881" max="5120" width="8.88671875" style="34"/>
    <col min="5121" max="5121" width="2.6640625" style="34" customWidth="1"/>
    <col min="5122" max="5122" width="2.5546875" style="34" customWidth="1"/>
    <col min="5123" max="5123" width="3.6640625" style="34" customWidth="1"/>
    <col min="5124" max="5124" width="6.5546875" style="34" customWidth="1"/>
    <col min="5125" max="5125" width="18.5546875" style="34" customWidth="1"/>
    <col min="5126" max="5126" width="6.21875" style="34" customWidth="1"/>
    <col min="5127" max="5127" width="8.21875" style="34" customWidth="1"/>
    <col min="5128" max="5128" width="7.44140625" style="34" customWidth="1"/>
    <col min="5129" max="5129" width="7.6640625" style="34" customWidth="1"/>
    <col min="5130" max="5130" width="7.21875" style="34" customWidth="1"/>
    <col min="5131" max="5131" width="8.5546875" style="34" customWidth="1"/>
    <col min="5132" max="5132" width="8" style="34" customWidth="1"/>
    <col min="5133" max="5133" width="9.21875" style="34" customWidth="1"/>
    <col min="5134" max="5134" width="11.77734375" style="34" customWidth="1"/>
    <col min="5135" max="5135" width="14" style="34" customWidth="1"/>
    <col min="5136" max="5136" width="12.5546875" style="34" customWidth="1"/>
    <col min="5137" max="5376" width="8.88671875" style="34"/>
    <col min="5377" max="5377" width="2.6640625" style="34" customWidth="1"/>
    <col min="5378" max="5378" width="2.5546875" style="34" customWidth="1"/>
    <col min="5379" max="5379" width="3.6640625" style="34" customWidth="1"/>
    <col min="5380" max="5380" width="6.5546875" style="34" customWidth="1"/>
    <col min="5381" max="5381" width="18.5546875" style="34" customWidth="1"/>
    <col min="5382" max="5382" width="6.21875" style="34" customWidth="1"/>
    <col min="5383" max="5383" width="8.21875" style="34" customWidth="1"/>
    <col min="5384" max="5384" width="7.44140625" style="34" customWidth="1"/>
    <col min="5385" max="5385" width="7.6640625" style="34" customWidth="1"/>
    <col min="5386" max="5386" width="7.21875" style="34" customWidth="1"/>
    <col min="5387" max="5387" width="8.5546875" style="34" customWidth="1"/>
    <col min="5388" max="5388" width="8" style="34" customWidth="1"/>
    <col min="5389" max="5389" width="9.21875" style="34" customWidth="1"/>
    <col min="5390" max="5390" width="11.77734375" style="34" customWidth="1"/>
    <col min="5391" max="5391" width="14" style="34" customWidth="1"/>
    <col min="5392" max="5392" width="12.5546875" style="34" customWidth="1"/>
    <col min="5393" max="5632" width="8.88671875" style="34"/>
    <col min="5633" max="5633" width="2.6640625" style="34" customWidth="1"/>
    <col min="5634" max="5634" width="2.5546875" style="34" customWidth="1"/>
    <col min="5635" max="5635" width="3.6640625" style="34" customWidth="1"/>
    <col min="5636" max="5636" width="6.5546875" style="34" customWidth="1"/>
    <col min="5637" max="5637" width="18.5546875" style="34" customWidth="1"/>
    <col min="5638" max="5638" width="6.21875" style="34" customWidth="1"/>
    <col min="5639" max="5639" width="8.21875" style="34" customWidth="1"/>
    <col min="5640" max="5640" width="7.44140625" style="34" customWidth="1"/>
    <col min="5641" max="5641" width="7.6640625" style="34" customWidth="1"/>
    <col min="5642" max="5642" width="7.21875" style="34" customWidth="1"/>
    <col min="5643" max="5643" width="8.5546875" style="34" customWidth="1"/>
    <col min="5644" max="5644" width="8" style="34" customWidth="1"/>
    <col min="5645" max="5645" width="9.21875" style="34" customWidth="1"/>
    <col min="5646" max="5646" width="11.77734375" style="34" customWidth="1"/>
    <col min="5647" max="5647" width="14" style="34" customWidth="1"/>
    <col min="5648" max="5648" width="12.5546875" style="34" customWidth="1"/>
    <col min="5649" max="5888" width="8.88671875" style="34"/>
    <col min="5889" max="5889" width="2.6640625" style="34" customWidth="1"/>
    <col min="5890" max="5890" width="2.5546875" style="34" customWidth="1"/>
    <col min="5891" max="5891" width="3.6640625" style="34" customWidth="1"/>
    <col min="5892" max="5892" width="6.5546875" style="34" customWidth="1"/>
    <col min="5893" max="5893" width="18.5546875" style="34" customWidth="1"/>
    <col min="5894" max="5894" width="6.21875" style="34" customWidth="1"/>
    <col min="5895" max="5895" width="8.21875" style="34" customWidth="1"/>
    <col min="5896" max="5896" width="7.44140625" style="34" customWidth="1"/>
    <col min="5897" max="5897" width="7.6640625" style="34" customWidth="1"/>
    <col min="5898" max="5898" width="7.21875" style="34" customWidth="1"/>
    <col min="5899" max="5899" width="8.5546875" style="34" customWidth="1"/>
    <col min="5900" max="5900" width="8" style="34" customWidth="1"/>
    <col min="5901" max="5901" width="9.21875" style="34" customWidth="1"/>
    <col min="5902" max="5902" width="11.77734375" style="34" customWidth="1"/>
    <col min="5903" max="5903" width="14" style="34" customWidth="1"/>
    <col min="5904" max="5904" width="12.5546875" style="34" customWidth="1"/>
    <col min="5905" max="6144" width="8.88671875" style="34"/>
    <col min="6145" max="6145" width="2.6640625" style="34" customWidth="1"/>
    <col min="6146" max="6146" width="2.5546875" style="34" customWidth="1"/>
    <col min="6147" max="6147" width="3.6640625" style="34" customWidth="1"/>
    <col min="6148" max="6148" width="6.5546875" style="34" customWidth="1"/>
    <col min="6149" max="6149" width="18.5546875" style="34" customWidth="1"/>
    <col min="6150" max="6150" width="6.21875" style="34" customWidth="1"/>
    <col min="6151" max="6151" width="8.21875" style="34" customWidth="1"/>
    <col min="6152" max="6152" width="7.44140625" style="34" customWidth="1"/>
    <col min="6153" max="6153" width="7.6640625" style="34" customWidth="1"/>
    <col min="6154" max="6154" width="7.21875" style="34" customWidth="1"/>
    <col min="6155" max="6155" width="8.5546875" style="34" customWidth="1"/>
    <col min="6156" max="6156" width="8" style="34" customWidth="1"/>
    <col min="6157" max="6157" width="9.21875" style="34" customWidth="1"/>
    <col min="6158" max="6158" width="11.77734375" style="34" customWidth="1"/>
    <col min="6159" max="6159" width="14" style="34" customWidth="1"/>
    <col min="6160" max="6160" width="12.5546875" style="34" customWidth="1"/>
    <col min="6161" max="6400" width="8.88671875" style="34"/>
    <col min="6401" max="6401" width="2.6640625" style="34" customWidth="1"/>
    <col min="6402" max="6402" width="2.5546875" style="34" customWidth="1"/>
    <col min="6403" max="6403" width="3.6640625" style="34" customWidth="1"/>
    <col min="6404" max="6404" width="6.5546875" style="34" customWidth="1"/>
    <col min="6405" max="6405" width="18.5546875" style="34" customWidth="1"/>
    <col min="6406" max="6406" width="6.21875" style="34" customWidth="1"/>
    <col min="6407" max="6407" width="8.21875" style="34" customWidth="1"/>
    <col min="6408" max="6408" width="7.44140625" style="34" customWidth="1"/>
    <col min="6409" max="6409" width="7.6640625" style="34" customWidth="1"/>
    <col min="6410" max="6410" width="7.21875" style="34" customWidth="1"/>
    <col min="6411" max="6411" width="8.5546875" style="34" customWidth="1"/>
    <col min="6412" max="6412" width="8" style="34" customWidth="1"/>
    <col min="6413" max="6413" width="9.21875" style="34" customWidth="1"/>
    <col min="6414" max="6414" width="11.77734375" style="34" customWidth="1"/>
    <col min="6415" max="6415" width="14" style="34" customWidth="1"/>
    <col min="6416" max="6416" width="12.5546875" style="34" customWidth="1"/>
    <col min="6417" max="6656" width="8.88671875" style="34"/>
    <col min="6657" max="6657" width="2.6640625" style="34" customWidth="1"/>
    <col min="6658" max="6658" width="2.5546875" style="34" customWidth="1"/>
    <col min="6659" max="6659" width="3.6640625" style="34" customWidth="1"/>
    <col min="6660" max="6660" width="6.5546875" style="34" customWidth="1"/>
    <col min="6661" max="6661" width="18.5546875" style="34" customWidth="1"/>
    <col min="6662" max="6662" width="6.21875" style="34" customWidth="1"/>
    <col min="6663" max="6663" width="8.21875" style="34" customWidth="1"/>
    <col min="6664" max="6664" width="7.44140625" style="34" customWidth="1"/>
    <col min="6665" max="6665" width="7.6640625" style="34" customWidth="1"/>
    <col min="6666" max="6666" width="7.21875" style="34" customWidth="1"/>
    <col min="6667" max="6667" width="8.5546875" style="34" customWidth="1"/>
    <col min="6668" max="6668" width="8" style="34" customWidth="1"/>
    <col min="6669" max="6669" width="9.21875" style="34" customWidth="1"/>
    <col min="6670" max="6670" width="11.77734375" style="34" customWidth="1"/>
    <col min="6671" max="6671" width="14" style="34" customWidth="1"/>
    <col min="6672" max="6672" width="12.5546875" style="34" customWidth="1"/>
    <col min="6673" max="6912" width="8.88671875" style="34"/>
    <col min="6913" max="6913" width="2.6640625" style="34" customWidth="1"/>
    <col min="6914" max="6914" width="2.5546875" style="34" customWidth="1"/>
    <col min="6915" max="6915" width="3.6640625" style="34" customWidth="1"/>
    <col min="6916" max="6916" width="6.5546875" style="34" customWidth="1"/>
    <col min="6917" max="6917" width="18.5546875" style="34" customWidth="1"/>
    <col min="6918" max="6918" width="6.21875" style="34" customWidth="1"/>
    <col min="6919" max="6919" width="8.21875" style="34" customWidth="1"/>
    <col min="6920" max="6920" width="7.44140625" style="34" customWidth="1"/>
    <col min="6921" max="6921" width="7.6640625" style="34" customWidth="1"/>
    <col min="6922" max="6922" width="7.21875" style="34" customWidth="1"/>
    <col min="6923" max="6923" width="8.5546875" style="34" customWidth="1"/>
    <col min="6924" max="6924" width="8" style="34" customWidth="1"/>
    <col min="6925" max="6925" width="9.21875" style="34" customWidth="1"/>
    <col min="6926" max="6926" width="11.77734375" style="34" customWidth="1"/>
    <col min="6927" max="6927" width="14" style="34" customWidth="1"/>
    <col min="6928" max="6928" width="12.5546875" style="34" customWidth="1"/>
    <col min="6929" max="7168" width="8.88671875" style="34"/>
    <col min="7169" max="7169" width="2.6640625" style="34" customWidth="1"/>
    <col min="7170" max="7170" width="2.5546875" style="34" customWidth="1"/>
    <col min="7171" max="7171" width="3.6640625" style="34" customWidth="1"/>
    <col min="7172" max="7172" width="6.5546875" style="34" customWidth="1"/>
    <col min="7173" max="7173" width="18.5546875" style="34" customWidth="1"/>
    <col min="7174" max="7174" width="6.21875" style="34" customWidth="1"/>
    <col min="7175" max="7175" width="8.21875" style="34" customWidth="1"/>
    <col min="7176" max="7176" width="7.44140625" style="34" customWidth="1"/>
    <col min="7177" max="7177" width="7.6640625" style="34" customWidth="1"/>
    <col min="7178" max="7178" width="7.21875" style="34" customWidth="1"/>
    <col min="7179" max="7179" width="8.5546875" style="34" customWidth="1"/>
    <col min="7180" max="7180" width="8" style="34" customWidth="1"/>
    <col min="7181" max="7181" width="9.21875" style="34" customWidth="1"/>
    <col min="7182" max="7182" width="11.77734375" style="34" customWidth="1"/>
    <col min="7183" max="7183" width="14" style="34" customWidth="1"/>
    <col min="7184" max="7184" width="12.5546875" style="34" customWidth="1"/>
    <col min="7185" max="7424" width="8.88671875" style="34"/>
    <col min="7425" max="7425" width="2.6640625" style="34" customWidth="1"/>
    <col min="7426" max="7426" width="2.5546875" style="34" customWidth="1"/>
    <col min="7427" max="7427" width="3.6640625" style="34" customWidth="1"/>
    <col min="7428" max="7428" width="6.5546875" style="34" customWidth="1"/>
    <col min="7429" max="7429" width="18.5546875" style="34" customWidth="1"/>
    <col min="7430" max="7430" width="6.21875" style="34" customWidth="1"/>
    <col min="7431" max="7431" width="8.21875" style="34" customWidth="1"/>
    <col min="7432" max="7432" width="7.44140625" style="34" customWidth="1"/>
    <col min="7433" max="7433" width="7.6640625" style="34" customWidth="1"/>
    <col min="7434" max="7434" width="7.21875" style="34" customWidth="1"/>
    <col min="7435" max="7435" width="8.5546875" style="34" customWidth="1"/>
    <col min="7436" max="7436" width="8" style="34" customWidth="1"/>
    <col min="7437" max="7437" width="9.21875" style="34" customWidth="1"/>
    <col min="7438" max="7438" width="11.77734375" style="34" customWidth="1"/>
    <col min="7439" max="7439" width="14" style="34" customWidth="1"/>
    <col min="7440" max="7440" width="12.5546875" style="34" customWidth="1"/>
    <col min="7441" max="7680" width="8.88671875" style="34"/>
    <col min="7681" max="7681" width="2.6640625" style="34" customWidth="1"/>
    <col min="7682" max="7682" width="2.5546875" style="34" customWidth="1"/>
    <col min="7683" max="7683" width="3.6640625" style="34" customWidth="1"/>
    <col min="7684" max="7684" width="6.5546875" style="34" customWidth="1"/>
    <col min="7685" max="7685" width="18.5546875" style="34" customWidth="1"/>
    <col min="7686" max="7686" width="6.21875" style="34" customWidth="1"/>
    <col min="7687" max="7687" width="8.21875" style="34" customWidth="1"/>
    <col min="7688" max="7688" width="7.44140625" style="34" customWidth="1"/>
    <col min="7689" max="7689" width="7.6640625" style="34" customWidth="1"/>
    <col min="7690" max="7690" width="7.21875" style="34" customWidth="1"/>
    <col min="7691" max="7691" width="8.5546875" style="34" customWidth="1"/>
    <col min="7692" max="7692" width="8" style="34" customWidth="1"/>
    <col min="7693" max="7693" width="9.21875" style="34" customWidth="1"/>
    <col min="7694" max="7694" width="11.77734375" style="34" customWidth="1"/>
    <col min="7695" max="7695" width="14" style="34" customWidth="1"/>
    <col min="7696" max="7696" width="12.5546875" style="34" customWidth="1"/>
    <col min="7697" max="7936" width="8.88671875" style="34"/>
    <col min="7937" max="7937" width="2.6640625" style="34" customWidth="1"/>
    <col min="7938" max="7938" width="2.5546875" style="34" customWidth="1"/>
    <col min="7939" max="7939" width="3.6640625" style="34" customWidth="1"/>
    <col min="7940" max="7940" width="6.5546875" style="34" customWidth="1"/>
    <col min="7941" max="7941" width="18.5546875" style="34" customWidth="1"/>
    <col min="7942" max="7942" width="6.21875" style="34" customWidth="1"/>
    <col min="7943" max="7943" width="8.21875" style="34" customWidth="1"/>
    <col min="7944" max="7944" width="7.44140625" style="34" customWidth="1"/>
    <col min="7945" max="7945" width="7.6640625" style="34" customWidth="1"/>
    <col min="7946" max="7946" width="7.21875" style="34" customWidth="1"/>
    <col min="7947" max="7947" width="8.5546875" style="34" customWidth="1"/>
    <col min="7948" max="7948" width="8" style="34" customWidth="1"/>
    <col min="7949" max="7949" width="9.21875" style="34" customWidth="1"/>
    <col min="7950" max="7950" width="11.77734375" style="34" customWidth="1"/>
    <col min="7951" max="7951" width="14" style="34" customWidth="1"/>
    <col min="7952" max="7952" width="12.5546875" style="34" customWidth="1"/>
    <col min="7953" max="8192" width="8.88671875" style="34"/>
    <col min="8193" max="8193" width="2.6640625" style="34" customWidth="1"/>
    <col min="8194" max="8194" width="2.5546875" style="34" customWidth="1"/>
    <col min="8195" max="8195" width="3.6640625" style="34" customWidth="1"/>
    <col min="8196" max="8196" width="6.5546875" style="34" customWidth="1"/>
    <col min="8197" max="8197" width="18.5546875" style="34" customWidth="1"/>
    <col min="8198" max="8198" width="6.21875" style="34" customWidth="1"/>
    <col min="8199" max="8199" width="8.21875" style="34" customWidth="1"/>
    <col min="8200" max="8200" width="7.44140625" style="34" customWidth="1"/>
    <col min="8201" max="8201" width="7.6640625" style="34" customWidth="1"/>
    <col min="8202" max="8202" width="7.21875" style="34" customWidth="1"/>
    <col min="8203" max="8203" width="8.5546875" style="34" customWidth="1"/>
    <col min="8204" max="8204" width="8" style="34" customWidth="1"/>
    <col min="8205" max="8205" width="9.21875" style="34" customWidth="1"/>
    <col min="8206" max="8206" width="11.77734375" style="34" customWidth="1"/>
    <col min="8207" max="8207" width="14" style="34" customWidth="1"/>
    <col min="8208" max="8208" width="12.5546875" style="34" customWidth="1"/>
    <col min="8209" max="8448" width="8.88671875" style="34"/>
    <col min="8449" max="8449" width="2.6640625" style="34" customWidth="1"/>
    <col min="8450" max="8450" width="2.5546875" style="34" customWidth="1"/>
    <col min="8451" max="8451" width="3.6640625" style="34" customWidth="1"/>
    <col min="8452" max="8452" width="6.5546875" style="34" customWidth="1"/>
    <col min="8453" max="8453" width="18.5546875" style="34" customWidth="1"/>
    <col min="8454" max="8454" width="6.21875" style="34" customWidth="1"/>
    <col min="8455" max="8455" width="8.21875" style="34" customWidth="1"/>
    <col min="8456" max="8456" width="7.44140625" style="34" customWidth="1"/>
    <col min="8457" max="8457" width="7.6640625" style="34" customWidth="1"/>
    <col min="8458" max="8458" width="7.21875" style="34" customWidth="1"/>
    <col min="8459" max="8459" width="8.5546875" style="34" customWidth="1"/>
    <col min="8460" max="8460" width="8" style="34" customWidth="1"/>
    <col min="8461" max="8461" width="9.21875" style="34" customWidth="1"/>
    <col min="8462" max="8462" width="11.77734375" style="34" customWidth="1"/>
    <col min="8463" max="8463" width="14" style="34" customWidth="1"/>
    <col min="8464" max="8464" width="12.5546875" style="34" customWidth="1"/>
    <col min="8465" max="8704" width="8.88671875" style="34"/>
    <col min="8705" max="8705" width="2.6640625" style="34" customWidth="1"/>
    <col min="8706" max="8706" width="2.5546875" style="34" customWidth="1"/>
    <col min="8707" max="8707" width="3.6640625" style="34" customWidth="1"/>
    <col min="8708" max="8708" width="6.5546875" style="34" customWidth="1"/>
    <col min="8709" max="8709" width="18.5546875" style="34" customWidth="1"/>
    <col min="8710" max="8710" width="6.21875" style="34" customWidth="1"/>
    <col min="8711" max="8711" width="8.21875" style="34" customWidth="1"/>
    <col min="8712" max="8712" width="7.44140625" style="34" customWidth="1"/>
    <col min="8713" max="8713" width="7.6640625" style="34" customWidth="1"/>
    <col min="8714" max="8714" width="7.21875" style="34" customWidth="1"/>
    <col min="8715" max="8715" width="8.5546875" style="34" customWidth="1"/>
    <col min="8716" max="8716" width="8" style="34" customWidth="1"/>
    <col min="8717" max="8717" width="9.21875" style="34" customWidth="1"/>
    <col min="8718" max="8718" width="11.77734375" style="34" customWidth="1"/>
    <col min="8719" max="8719" width="14" style="34" customWidth="1"/>
    <col min="8720" max="8720" width="12.5546875" style="34" customWidth="1"/>
    <col min="8721" max="8960" width="8.88671875" style="34"/>
    <col min="8961" max="8961" width="2.6640625" style="34" customWidth="1"/>
    <col min="8962" max="8962" width="2.5546875" style="34" customWidth="1"/>
    <col min="8963" max="8963" width="3.6640625" style="34" customWidth="1"/>
    <col min="8964" max="8964" width="6.5546875" style="34" customWidth="1"/>
    <col min="8965" max="8965" width="18.5546875" style="34" customWidth="1"/>
    <col min="8966" max="8966" width="6.21875" style="34" customWidth="1"/>
    <col min="8967" max="8967" width="8.21875" style="34" customWidth="1"/>
    <col min="8968" max="8968" width="7.44140625" style="34" customWidth="1"/>
    <col min="8969" max="8969" width="7.6640625" style="34" customWidth="1"/>
    <col min="8970" max="8970" width="7.21875" style="34" customWidth="1"/>
    <col min="8971" max="8971" width="8.5546875" style="34" customWidth="1"/>
    <col min="8972" max="8972" width="8" style="34" customWidth="1"/>
    <col min="8973" max="8973" width="9.21875" style="34" customWidth="1"/>
    <col min="8974" max="8974" width="11.77734375" style="34" customWidth="1"/>
    <col min="8975" max="8975" width="14" style="34" customWidth="1"/>
    <col min="8976" max="8976" width="12.5546875" style="34" customWidth="1"/>
    <col min="8977" max="9216" width="8.88671875" style="34"/>
    <col min="9217" max="9217" width="2.6640625" style="34" customWidth="1"/>
    <col min="9218" max="9218" width="2.5546875" style="34" customWidth="1"/>
    <col min="9219" max="9219" width="3.6640625" style="34" customWidth="1"/>
    <col min="9220" max="9220" width="6.5546875" style="34" customWidth="1"/>
    <col min="9221" max="9221" width="18.5546875" style="34" customWidth="1"/>
    <col min="9222" max="9222" width="6.21875" style="34" customWidth="1"/>
    <col min="9223" max="9223" width="8.21875" style="34" customWidth="1"/>
    <col min="9224" max="9224" width="7.44140625" style="34" customWidth="1"/>
    <col min="9225" max="9225" width="7.6640625" style="34" customWidth="1"/>
    <col min="9226" max="9226" width="7.21875" style="34" customWidth="1"/>
    <col min="9227" max="9227" width="8.5546875" style="34" customWidth="1"/>
    <col min="9228" max="9228" width="8" style="34" customWidth="1"/>
    <col min="9229" max="9229" width="9.21875" style="34" customWidth="1"/>
    <col min="9230" max="9230" width="11.77734375" style="34" customWidth="1"/>
    <col min="9231" max="9231" width="14" style="34" customWidth="1"/>
    <col min="9232" max="9232" width="12.5546875" style="34" customWidth="1"/>
    <col min="9233" max="9472" width="8.88671875" style="34"/>
    <col min="9473" max="9473" width="2.6640625" style="34" customWidth="1"/>
    <col min="9474" max="9474" width="2.5546875" style="34" customWidth="1"/>
    <col min="9475" max="9475" width="3.6640625" style="34" customWidth="1"/>
    <col min="9476" max="9476" width="6.5546875" style="34" customWidth="1"/>
    <col min="9477" max="9477" width="18.5546875" style="34" customWidth="1"/>
    <col min="9478" max="9478" width="6.21875" style="34" customWidth="1"/>
    <col min="9479" max="9479" width="8.21875" style="34" customWidth="1"/>
    <col min="9480" max="9480" width="7.44140625" style="34" customWidth="1"/>
    <col min="9481" max="9481" width="7.6640625" style="34" customWidth="1"/>
    <col min="9482" max="9482" width="7.21875" style="34" customWidth="1"/>
    <col min="9483" max="9483" width="8.5546875" style="34" customWidth="1"/>
    <col min="9484" max="9484" width="8" style="34" customWidth="1"/>
    <col min="9485" max="9485" width="9.21875" style="34" customWidth="1"/>
    <col min="9486" max="9486" width="11.77734375" style="34" customWidth="1"/>
    <col min="9487" max="9487" width="14" style="34" customWidth="1"/>
    <col min="9488" max="9488" width="12.5546875" style="34" customWidth="1"/>
    <col min="9489" max="9728" width="8.88671875" style="34"/>
    <col min="9729" max="9729" width="2.6640625" style="34" customWidth="1"/>
    <col min="9730" max="9730" width="2.5546875" style="34" customWidth="1"/>
    <col min="9731" max="9731" width="3.6640625" style="34" customWidth="1"/>
    <col min="9732" max="9732" width="6.5546875" style="34" customWidth="1"/>
    <col min="9733" max="9733" width="18.5546875" style="34" customWidth="1"/>
    <col min="9734" max="9734" width="6.21875" style="34" customWidth="1"/>
    <col min="9735" max="9735" width="8.21875" style="34" customWidth="1"/>
    <col min="9736" max="9736" width="7.44140625" style="34" customWidth="1"/>
    <col min="9737" max="9737" width="7.6640625" style="34" customWidth="1"/>
    <col min="9738" max="9738" width="7.21875" style="34" customWidth="1"/>
    <col min="9739" max="9739" width="8.5546875" style="34" customWidth="1"/>
    <col min="9740" max="9740" width="8" style="34" customWidth="1"/>
    <col min="9741" max="9741" width="9.21875" style="34" customWidth="1"/>
    <col min="9742" max="9742" width="11.77734375" style="34" customWidth="1"/>
    <col min="9743" max="9743" width="14" style="34" customWidth="1"/>
    <col min="9744" max="9744" width="12.5546875" style="34" customWidth="1"/>
    <col min="9745" max="9984" width="8.88671875" style="34"/>
    <col min="9985" max="9985" width="2.6640625" style="34" customWidth="1"/>
    <col min="9986" max="9986" width="2.5546875" style="34" customWidth="1"/>
    <col min="9987" max="9987" width="3.6640625" style="34" customWidth="1"/>
    <col min="9988" max="9988" width="6.5546875" style="34" customWidth="1"/>
    <col min="9989" max="9989" width="18.5546875" style="34" customWidth="1"/>
    <col min="9990" max="9990" width="6.21875" style="34" customWidth="1"/>
    <col min="9991" max="9991" width="8.21875" style="34" customWidth="1"/>
    <col min="9992" max="9992" width="7.44140625" style="34" customWidth="1"/>
    <col min="9993" max="9993" width="7.6640625" style="34" customWidth="1"/>
    <col min="9994" max="9994" width="7.21875" style="34" customWidth="1"/>
    <col min="9995" max="9995" width="8.5546875" style="34" customWidth="1"/>
    <col min="9996" max="9996" width="8" style="34" customWidth="1"/>
    <col min="9997" max="9997" width="9.21875" style="34" customWidth="1"/>
    <col min="9998" max="9998" width="11.77734375" style="34" customWidth="1"/>
    <col min="9999" max="9999" width="14" style="34" customWidth="1"/>
    <col min="10000" max="10000" width="12.5546875" style="34" customWidth="1"/>
    <col min="10001" max="10240" width="8.88671875" style="34"/>
    <col min="10241" max="10241" width="2.6640625" style="34" customWidth="1"/>
    <col min="10242" max="10242" width="2.5546875" style="34" customWidth="1"/>
    <col min="10243" max="10243" width="3.6640625" style="34" customWidth="1"/>
    <col min="10244" max="10244" width="6.5546875" style="34" customWidth="1"/>
    <col min="10245" max="10245" width="18.5546875" style="34" customWidth="1"/>
    <col min="10246" max="10246" width="6.21875" style="34" customWidth="1"/>
    <col min="10247" max="10247" width="8.21875" style="34" customWidth="1"/>
    <col min="10248" max="10248" width="7.44140625" style="34" customWidth="1"/>
    <col min="10249" max="10249" width="7.6640625" style="34" customWidth="1"/>
    <col min="10250" max="10250" width="7.21875" style="34" customWidth="1"/>
    <col min="10251" max="10251" width="8.5546875" style="34" customWidth="1"/>
    <col min="10252" max="10252" width="8" style="34" customWidth="1"/>
    <col min="10253" max="10253" width="9.21875" style="34" customWidth="1"/>
    <col min="10254" max="10254" width="11.77734375" style="34" customWidth="1"/>
    <col min="10255" max="10255" width="14" style="34" customWidth="1"/>
    <col min="10256" max="10256" width="12.5546875" style="34" customWidth="1"/>
    <col min="10257" max="10496" width="8.88671875" style="34"/>
    <col min="10497" max="10497" width="2.6640625" style="34" customWidth="1"/>
    <col min="10498" max="10498" width="2.5546875" style="34" customWidth="1"/>
    <col min="10499" max="10499" width="3.6640625" style="34" customWidth="1"/>
    <col min="10500" max="10500" width="6.5546875" style="34" customWidth="1"/>
    <col min="10501" max="10501" width="18.5546875" style="34" customWidth="1"/>
    <col min="10502" max="10502" width="6.21875" style="34" customWidth="1"/>
    <col min="10503" max="10503" width="8.21875" style="34" customWidth="1"/>
    <col min="10504" max="10504" width="7.44140625" style="34" customWidth="1"/>
    <col min="10505" max="10505" width="7.6640625" style="34" customWidth="1"/>
    <col min="10506" max="10506" width="7.21875" style="34" customWidth="1"/>
    <col min="10507" max="10507" width="8.5546875" style="34" customWidth="1"/>
    <col min="10508" max="10508" width="8" style="34" customWidth="1"/>
    <col min="10509" max="10509" width="9.21875" style="34" customWidth="1"/>
    <col min="10510" max="10510" width="11.77734375" style="34" customWidth="1"/>
    <col min="10511" max="10511" width="14" style="34" customWidth="1"/>
    <col min="10512" max="10512" width="12.5546875" style="34" customWidth="1"/>
    <col min="10513" max="10752" width="8.88671875" style="34"/>
    <col min="10753" max="10753" width="2.6640625" style="34" customWidth="1"/>
    <col min="10754" max="10754" width="2.5546875" style="34" customWidth="1"/>
    <col min="10755" max="10755" width="3.6640625" style="34" customWidth="1"/>
    <col min="10756" max="10756" width="6.5546875" style="34" customWidth="1"/>
    <col min="10757" max="10757" width="18.5546875" style="34" customWidth="1"/>
    <col min="10758" max="10758" width="6.21875" style="34" customWidth="1"/>
    <col min="10759" max="10759" width="8.21875" style="34" customWidth="1"/>
    <col min="10760" max="10760" width="7.44140625" style="34" customWidth="1"/>
    <col min="10761" max="10761" width="7.6640625" style="34" customWidth="1"/>
    <col min="10762" max="10762" width="7.21875" style="34" customWidth="1"/>
    <col min="10763" max="10763" width="8.5546875" style="34" customWidth="1"/>
    <col min="10764" max="10764" width="8" style="34" customWidth="1"/>
    <col min="10765" max="10765" width="9.21875" style="34" customWidth="1"/>
    <col min="10766" max="10766" width="11.77734375" style="34" customWidth="1"/>
    <col min="10767" max="10767" width="14" style="34" customWidth="1"/>
    <col min="10768" max="10768" width="12.5546875" style="34" customWidth="1"/>
    <col min="10769" max="11008" width="8.88671875" style="34"/>
    <col min="11009" max="11009" width="2.6640625" style="34" customWidth="1"/>
    <col min="11010" max="11010" width="2.5546875" style="34" customWidth="1"/>
    <col min="11011" max="11011" width="3.6640625" style="34" customWidth="1"/>
    <col min="11012" max="11012" width="6.5546875" style="34" customWidth="1"/>
    <col min="11013" max="11013" width="18.5546875" style="34" customWidth="1"/>
    <col min="11014" max="11014" width="6.21875" style="34" customWidth="1"/>
    <col min="11015" max="11015" width="8.21875" style="34" customWidth="1"/>
    <col min="11016" max="11016" width="7.44140625" style="34" customWidth="1"/>
    <col min="11017" max="11017" width="7.6640625" style="34" customWidth="1"/>
    <col min="11018" max="11018" width="7.21875" style="34" customWidth="1"/>
    <col min="11019" max="11019" width="8.5546875" style="34" customWidth="1"/>
    <col min="11020" max="11020" width="8" style="34" customWidth="1"/>
    <col min="11021" max="11021" width="9.21875" style="34" customWidth="1"/>
    <col min="11022" max="11022" width="11.77734375" style="34" customWidth="1"/>
    <col min="11023" max="11023" width="14" style="34" customWidth="1"/>
    <col min="11024" max="11024" width="12.5546875" style="34" customWidth="1"/>
    <col min="11025" max="11264" width="8.88671875" style="34"/>
    <col min="11265" max="11265" width="2.6640625" style="34" customWidth="1"/>
    <col min="11266" max="11266" width="2.5546875" style="34" customWidth="1"/>
    <col min="11267" max="11267" width="3.6640625" style="34" customWidth="1"/>
    <col min="11268" max="11268" width="6.5546875" style="34" customWidth="1"/>
    <col min="11269" max="11269" width="18.5546875" style="34" customWidth="1"/>
    <col min="11270" max="11270" width="6.21875" style="34" customWidth="1"/>
    <col min="11271" max="11271" width="8.21875" style="34" customWidth="1"/>
    <col min="11272" max="11272" width="7.44140625" style="34" customWidth="1"/>
    <col min="11273" max="11273" width="7.6640625" style="34" customWidth="1"/>
    <col min="11274" max="11274" width="7.21875" style="34" customWidth="1"/>
    <col min="11275" max="11275" width="8.5546875" style="34" customWidth="1"/>
    <col min="11276" max="11276" width="8" style="34" customWidth="1"/>
    <col min="11277" max="11277" width="9.21875" style="34" customWidth="1"/>
    <col min="11278" max="11278" width="11.77734375" style="34" customWidth="1"/>
    <col min="11279" max="11279" width="14" style="34" customWidth="1"/>
    <col min="11280" max="11280" width="12.5546875" style="34" customWidth="1"/>
    <col min="11281" max="11520" width="8.88671875" style="34"/>
    <col min="11521" max="11521" width="2.6640625" style="34" customWidth="1"/>
    <col min="11522" max="11522" width="2.5546875" style="34" customWidth="1"/>
    <col min="11523" max="11523" width="3.6640625" style="34" customWidth="1"/>
    <col min="11524" max="11524" width="6.5546875" style="34" customWidth="1"/>
    <col min="11525" max="11525" width="18.5546875" style="34" customWidth="1"/>
    <col min="11526" max="11526" width="6.21875" style="34" customWidth="1"/>
    <col min="11527" max="11527" width="8.21875" style="34" customWidth="1"/>
    <col min="11528" max="11528" width="7.44140625" style="34" customWidth="1"/>
    <col min="11529" max="11529" width="7.6640625" style="34" customWidth="1"/>
    <col min="11530" max="11530" width="7.21875" style="34" customWidth="1"/>
    <col min="11531" max="11531" width="8.5546875" style="34" customWidth="1"/>
    <col min="11532" max="11532" width="8" style="34" customWidth="1"/>
    <col min="11533" max="11533" width="9.21875" style="34" customWidth="1"/>
    <col min="11534" max="11534" width="11.77734375" style="34" customWidth="1"/>
    <col min="11535" max="11535" width="14" style="34" customWidth="1"/>
    <col min="11536" max="11536" width="12.5546875" style="34" customWidth="1"/>
    <col min="11537" max="11776" width="8.88671875" style="34"/>
    <col min="11777" max="11777" width="2.6640625" style="34" customWidth="1"/>
    <col min="11778" max="11778" width="2.5546875" style="34" customWidth="1"/>
    <col min="11779" max="11779" width="3.6640625" style="34" customWidth="1"/>
    <col min="11780" max="11780" width="6.5546875" style="34" customWidth="1"/>
    <col min="11781" max="11781" width="18.5546875" style="34" customWidth="1"/>
    <col min="11782" max="11782" width="6.21875" style="34" customWidth="1"/>
    <col min="11783" max="11783" width="8.21875" style="34" customWidth="1"/>
    <col min="11784" max="11784" width="7.44140625" style="34" customWidth="1"/>
    <col min="11785" max="11785" width="7.6640625" style="34" customWidth="1"/>
    <col min="11786" max="11786" width="7.21875" style="34" customWidth="1"/>
    <col min="11787" max="11787" width="8.5546875" style="34" customWidth="1"/>
    <col min="11788" max="11788" width="8" style="34" customWidth="1"/>
    <col min="11789" max="11789" width="9.21875" style="34" customWidth="1"/>
    <col min="11790" max="11790" width="11.77734375" style="34" customWidth="1"/>
    <col min="11791" max="11791" width="14" style="34" customWidth="1"/>
    <col min="11792" max="11792" width="12.5546875" style="34" customWidth="1"/>
    <col min="11793" max="12032" width="8.88671875" style="34"/>
    <col min="12033" max="12033" width="2.6640625" style="34" customWidth="1"/>
    <col min="12034" max="12034" width="2.5546875" style="34" customWidth="1"/>
    <col min="12035" max="12035" width="3.6640625" style="34" customWidth="1"/>
    <col min="12036" max="12036" width="6.5546875" style="34" customWidth="1"/>
    <col min="12037" max="12037" width="18.5546875" style="34" customWidth="1"/>
    <col min="12038" max="12038" width="6.21875" style="34" customWidth="1"/>
    <col min="12039" max="12039" width="8.21875" style="34" customWidth="1"/>
    <col min="12040" max="12040" width="7.44140625" style="34" customWidth="1"/>
    <col min="12041" max="12041" width="7.6640625" style="34" customWidth="1"/>
    <col min="12042" max="12042" width="7.21875" style="34" customWidth="1"/>
    <col min="12043" max="12043" width="8.5546875" style="34" customWidth="1"/>
    <col min="12044" max="12044" width="8" style="34" customWidth="1"/>
    <col min="12045" max="12045" width="9.21875" style="34" customWidth="1"/>
    <col min="12046" max="12046" width="11.77734375" style="34" customWidth="1"/>
    <col min="12047" max="12047" width="14" style="34" customWidth="1"/>
    <col min="12048" max="12048" width="12.5546875" style="34" customWidth="1"/>
    <col min="12049" max="12288" width="8.88671875" style="34"/>
    <col min="12289" max="12289" width="2.6640625" style="34" customWidth="1"/>
    <col min="12290" max="12290" width="2.5546875" style="34" customWidth="1"/>
    <col min="12291" max="12291" width="3.6640625" style="34" customWidth="1"/>
    <col min="12292" max="12292" width="6.5546875" style="34" customWidth="1"/>
    <col min="12293" max="12293" width="18.5546875" style="34" customWidth="1"/>
    <col min="12294" max="12294" width="6.21875" style="34" customWidth="1"/>
    <col min="12295" max="12295" width="8.21875" style="34" customWidth="1"/>
    <col min="12296" max="12296" width="7.44140625" style="34" customWidth="1"/>
    <col min="12297" max="12297" width="7.6640625" style="34" customWidth="1"/>
    <col min="12298" max="12298" width="7.21875" style="34" customWidth="1"/>
    <col min="12299" max="12299" width="8.5546875" style="34" customWidth="1"/>
    <col min="12300" max="12300" width="8" style="34" customWidth="1"/>
    <col min="12301" max="12301" width="9.21875" style="34" customWidth="1"/>
    <col min="12302" max="12302" width="11.77734375" style="34" customWidth="1"/>
    <col min="12303" max="12303" width="14" style="34" customWidth="1"/>
    <col min="12304" max="12304" width="12.5546875" style="34" customWidth="1"/>
    <col min="12305" max="12544" width="8.88671875" style="34"/>
    <col min="12545" max="12545" width="2.6640625" style="34" customWidth="1"/>
    <col min="12546" max="12546" width="2.5546875" style="34" customWidth="1"/>
    <col min="12547" max="12547" width="3.6640625" style="34" customWidth="1"/>
    <col min="12548" max="12548" width="6.5546875" style="34" customWidth="1"/>
    <col min="12549" max="12549" width="18.5546875" style="34" customWidth="1"/>
    <col min="12550" max="12550" width="6.21875" style="34" customWidth="1"/>
    <col min="12551" max="12551" width="8.21875" style="34" customWidth="1"/>
    <col min="12552" max="12552" width="7.44140625" style="34" customWidth="1"/>
    <col min="12553" max="12553" width="7.6640625" style="34" customWidth="1"/>
    <col min="12554" max="12554" width="7.21875" style="34" customWidth="1"/>
    <col min="12555" max="12555" width="8.5546875" style="34" customWidth="1"/>
    <col min="12556" max="12556" width="8" style="34" customWidth="1"/>
    <col min="12557" max="12557" width="9.21875" style="34" customWidth="1"/>
    <col min="12558" max="12558" width="11.77734375" style="34" customWidth="1"/>
    <col min="12559" max="12559" width="14" style="34" customWidth="1"/>
    <col min="12560" max="12560" width="12.5546875" style="34" customWidth="1"/>
    <col min="12561" max="12800" width="8.88671875" style="34"/>
    <col min="12801" max="12801" width="2.6640625" style="34" customWidth="1"/>
    <col min="12802" max="12802" width="2.5546875" style="34" customWidth="1"/>
    <col min="12803" max="12803" width="3.6640625" style="34" customWidth="1"/>
    <col min="12804" max="12804" width="6.5546875" style="34" customWidth="1"/>
    <col min="12805" max="12805" width="18.5546875" style="34" customWidth="1"/>
    <col min="12806" max="12806" width="6.21875" style="34" customWidth="1"/>
    <col min="12807" max="12807" width="8.21875" style="34" customWidth="1"/>
    <col min="12808" max="12808" width="7.44140625" style="34" customWidth="1"/>
    <col min="12809" max="12809" width="7.6640625" style="34" customWidth="1"/>
    <col min="12810" max="12810" width="7.21875" style="34" customWidth="1"/>
    <col min="12811" max="12811" width="8.5546875" style="34" customWidth="1"/>
    <col min="12812" max="12812" width="8" style="34" customWidth="1"/>
    <col min="12813" max="12813" width="9.21875" style="34" customWidth="1"/>
    <col min="12814" max="12814" width="11.77734375" style="34" customWidth="1"/>
    <col min="12815" max="12815" width="14" style="34" customWidth="1"/>
    <col min="12816" max="12816" width="12.5546875" style="34" customWidth="1"/>
    <col min="12817" max="13056" width="8.88671875" style="34"/>
    <col min="13057" max="13057" width="2.6640625" style="34" customWidth="1"/>
    <col min="13058" max="13058" width="2.5546875" style="34" customWidth="1"/>
    <col min="13059" max="13059" width="3.6640625" style="34" customWidth="1"/>
    <col min="13060" max="13060" width="6.5546875" style="34" customWidth="1"/>
    <col min="13061" max="13061" width="18.5546875" style="34" customWidth="1"/>
    <col min="13062" max="13062" width="6.21875" style="34" customWidth="1"/>
    <col min="13063" max="13063" width="8.21875" style="34" customWidth="1"/>
    <col min="13064" max="13064" width="7.44140625" style="34" customWidth="1"/>
    <col min="13065" max="13065" width="7.6640625" style="34" customWidth="1"/>
    <col min="13066" max="13066" width="7.21875" style="34" customWidth="1"/>
    <col min="13067" max="13067" width="8.5546875" style="34" customWidth="1"/>
    <col min="13068" max="13068" width="8" style="34" customWidth="1"/>
    <col min="13069" max="13069" width="9.21875" style="34" customWidth="1"/>
    <col min="13070" max="13070" width="11.77734375" style="34" customWidth="1"/>
    <col min="13071" max="13071" width="14" style="34" customWidth="1"/>
    <col min="13072" max="13072" width="12.5546875" style="34" customWidth="1"/>
    <col min="13073" max="13312" width="8.88671875" style="34"/>
    <col min="13313" max="13313" width="2.6640625" style="34" customWidth="1"/>
    <col min="13314" max="13314" width="2.5546875" style="34" customWidth="1"/>
    <col min="13315" max="13315" width="3.6640625" style="34" customWidth="1"/>
    <col min="13316" max="13316" width="6.5546875" style="34" customWidth="1"/>
    <col min="13317" max="13317" width="18.5546875" style="34" customWidth="1"/>
    <col min="13318" max="13318" width="6.21875" style="34" customWidth="1"/>
    <col min="13319" max="13319" width="8.21875" style="34" customWidth="1"/>
    <col min="13320" max="13320" width="7.44140625" style="34" customWidth="1"/>
    <col min="13321" max="13321" width="7.6640625" style="34" customWidth="1"/>
    <col min="13322" max="13322" width="7.21875" style="34" customWidth="1"/>
    <col min="13323" max="13323" width="8.5546875" style="34" customWidth="1"/>
    <col min="13324" max="13324" width="8" style="34" customWidth="1"/>
    <col min="13325" max="13325" width="9.21875" style="34" customWidth="1"/>
    <col min="13326" max="13326" width="11.77734375" style="34" customWidth="1"/>
    <col min="13327" max="13327" width="14" style="34" customWidth="1"/>
    <col min="13328" max="13328" width="12.5546875" style="34" customWidth="1"/>
    <col min="13329" max="13568" width="8.88671875" style="34"/>
    <col min="13569" max="13569" width="2.6640625" style="34" customWidth="1"/>
    <col min="13570" max="13570" width="2.5546875" style="34" customWidth="1"/>
    <col min="13571" max="13571" width="3.6640625" style="34" customWidth="1"/>
    <col min="13572" max="13572" width="6.5546875" style="34" customWidth="1"/>
    <col min="13573" max="13573" width="18.5546875" style="34" customWidth="1"/>
    <col min="13574" max="13574" width="6.21875" style="34" customWidth="1"/>
    <col min="13575" max="13575" width="8.21875" style="34" customWidth="1"/>
    <col min="13576" max="13576" width="7.44140625" style="34" customWidth="1"/>
    <col min="13577" max="13577" width="7.6640625" style="34" customWidth="1"/>
    <col min="13578" max="13578" width="7.21875" style="34" customWidth="1"/>
    <col min="13579" max="13579" width="8.5546875" style="34" customWidth="1"/>
    <col min="13580" max="13580" width="8" style="34" customWidth="1"/>
    <col min="13581" max="13581" width="9.21875" style="34" customWidth="1"/>
    <col min="13582" max="13582" width="11.77734375" style="34" customWidth="1"/>
    <col min="13583" max="13583" width="14" style="34" customWidth="1"/>
    <col min="13584" max="13584" width="12.5546875" style="34" customWidth="1"/>
    <col min="13585" max="13824" width="8.88671875" style="34"/>
    <col min="13825" max="13825" width="2.6640625" style="34" customWidth="1"/>
    <col min="13826" max="13826" width="2.5546875" style="34" customWidth="1"/>
    <col min="13827" max="13827" width="3.6640625" style="34" customWidth="1"/>
    <col min="13828" max="13828" width="6.5546875" style="34" customWidth="1"/>
    <col min="13829" max="13829" width="18.5546875" style="34" customWidth="1"/>
    <col min="13830" max="13830" width="6.21875" style="34" customWidth="1"/>
    <col min="13831" max="13831" width="8.21875" style="34" customWidth="1"/>
    <col min="13832" max="13832" width="7.44140625" style="34" customWidth="1"/>
    <col min="13833" max="13833" width="7.6640625" style="34" customWidth="1"/>
    <col min="13834" max="13834" width="7.21875" style="34" customWidth="1"/>
    <col min="13835" max="13835" width="8.5546875" style="34" customWidth="1"/>
    <col min="13836" max="13836" width="8" style="34" customWidth="1"/>
    <col min="13837" max="13837" width="9.21875" style="34" customWidth="1"/>
    <col min="13838" max="13838" width="11.77734375" style="34" customWidth="1"/>
    <col min="13839" max="13839" width="14" style="34" customWidth="1"/>
    <col min="13840" max="13840" width="12.5546875" style="34" customWidth="1"/>
    <col min="13841" max="14080" width="8.88671875" style="34"/>
    <col min="14081" max="14081" width="2.6640625" style="34" customWidth="1"/>
    <col min="14082" max="14082" width="2.5546875" style="34" customWidth="1"/>
    <col min="14083" max="14083" width="3.6640625" style="34" customWidth="1"/>
    <col min="14084" max="14084" width="6.5546875" style="34" customWidth="1"/>
    <col min="14085" max="14085" width="18.5546875" style="34" customWidth="1"/>
    <col min="14086" max="14086" width="6.21875" style="34" customWidth="1"/>
    <col min="14087" max="14087" width="8.21875" style="34" customWidth="1"/>
    <col min="14088" max="14088" width="7.44140625" style="34" customWidth="1"/>
    <col min="14089" max="14089" width="7.6640625" style="34" customWidth="1"/>
    <col min="14090" max="14090" width="7.21875" style="34" customWidth="1"/>
    <col min="14091" max="14091" width="8.5546875" style="34" customWidth="1"/>
    <col min="14092" max="14092" width="8" style="34" customWidth="1"/>
    <col min="14093" max="14093" width="9.21875" style="34" customWidth="1"/>
    <col min="14094" max="14094" width="11.77734375" style="34" customWidth="1"/>
    <col min="14095" max="14095" width="14" style="34" customWidth="1"/>
    <col min="14096" max="14096" width="12.5546875" style="34" customWidth="1"/>
    <col min="14097" max="14336" width="8.88671875" style="34"/>
    <col min="14337" max="14337" width="2.6640625" style="34" customWidth="1"/>
    <col min="14338" max="14338" width="2.5546875" style="34" customWidth="1"/>
    <col min="14339" max="14339" width="3.6640625" style="34" customWidth="1"/>
    <col min="14340" max="14340" width="6.5546875" style="34" customWidth="1"/>
    <col min="14341" max="14341" width="18.5546875" style="34" customWidth="1"/>
    <col min="14342" max="14342" width="6.21875" style="34" customWidth="1"/>
    <col min="14343" max="14343" width="8.21875" style="34" customWidth="1"/>
    <col min="14344" max="14344" width="7.44140625" style="34" customWidth="1"/>
    <col min="14345" max="14345" width="7.6640625" style="34" customWidth="1"/>
    <col min="14346" max="14346" width="7.21875" style="34" customWidth="1"/>
    <col min="14347" max="14347" width="8.5546875" style="34" customWidth="1"/>
    <col min="14348" max="14348" width="8" style="34" customWidth="1"/>
    <col min="14349" max="14349" width="9.21875" style="34" customWidth="1"/>
    <col min="14350" max="14350" width="11.77734375" style="34" customWidth="1"/>
    <col min="14351" max="14351" width="14" style="34" customWidth="1"/>
    <col min="14352" max="14352" width="12.5546875" style="34" customWidth="1"/>
    <col min="14353" max="14592" width="8.88671875" style="34"/>
    <col min="14593" max="14593" width="2.6640625" style="34" customWidth="1"/>
    <col min="14594" max="14594" width="2.5546875" style="34" customWidth="1"/>
    <col min="14595" max="14595" width="3.6640625" style="34" customWidth="1"/>
    <col min="14596" max="14596" width="6.5546875" style="34" customWidth="1"/>
    <col min="14597" max="14597" width="18.5546875" style="34" customWidth="1"/>
    <col min="14598" max="14598" width="6.21875" style="34" customWidth="1"/>
    <col min="14599" max="14599" width="8.21875" style="34" customWidth="1"/>
    <col min="14600" max="14600" width="7.44140625" style="34" customWidth="1"/>
    <col min="14601" max="14601" width="7.6640625" style="34" customWidth="1"/>
    <col min="14602" max="14602" width="7.21875" style="34" customWidth="1"/>
    <col min="14603" max="14603" width="8.5546875" style="34" customWidth="1"/>
    <col min="14604" max="14604" width="8" style="34" customWidth="1"/>
    <col min="14605" max="14605" width="9.21875" style="34" customWidth="1"/>
    <col min="14606" max="14606" width="11.77734375" style="34" customWidth="1"/>
    <col min="14607" max="14607" width="14" style="34" customWidth="1"/>
    <col min="14608" max="14608" width="12.5546875" style="34" customWidth="1"/>
    <col min="14609" max="14848" width="8.88671875" style="34"/>
    <col min="14849" max="14849" width="2.6640625" style="34" customWidth="1"/>
    <col min="14850" max="14850" width="2.5546875" style="34" customWidth="1"/>
    <col min="14851" max="14851" width="3.6640625" style="34" customWidth="1"/>
    <col min="14852" max="14852" width="6.5546875" style="34" customWidth="1"/>
    <col min="14853" max="14853" width="18.5546875" style="34" customWidth="1"/>
    <col min="14854" max="14854" width="6.21875" style="34" customWidth="1"/>
    <col min="14855" max="14855" width="8.21875" style="34" customWidth="1"/>
    <col min="14856" max="14856" width="7.44140625" style="34" customWidth="1"/>
    <col min="14857" max="14857" width="7.6640625" style="34" customWidth="1"/>
    <col min="14858" max="14858" width="7.21875" style="34" customWidth="1"/>
    <col min="14859" max="14859" width="8.5546875" style="34" customWidth="1"/>
    <col min="14860" max="14860" width="8" style="34" customWidth="1"/>
    <col min="14861" max="14861" width="9.21875" style="34" customWidth="1"/>
    <col min="14862" max="14862" width="11.77734375" style="34" customWidth="1"/>
    <col min="14863" max="14863" width="14" style="34" customWidth="1"/>
    <col min="14864" max="14864" width="12.5546875" style="34" customWidth="1"/>
    <col min="14865" max="15104" width="8.88671875" style="34"/>
    <col min="15105" max="15105" width="2.6640625" style="34" customWidth="1"/>
    <col min="15106" max="15106" width="2.5546875" style="34" customWidth="1"/>
    <col min="15107" max="15107" width="3.6640625" style="34" customWidth="1"/>
    <col min="15108" max="15108" width="6.5546875" style="34" customWidth="1"/>
    <col min="15109" max="15109" width="18.5546875" style="34" customWidth="1"/>
    <col min="15110" max="15110" width="6.21875" style="34" customWidth="1"/>
    <col min="15111" max="15111" width="8.21875" style="34" customWidth="1"/>
    <col min="15112" max="15112" width="7.44140625" style="34" customWidth="1"/>
    <col min="15113" max="15113" width="7.6640625" style="34" customWidth="1"/>
    <col min="15114" max="15114" width="7.21875" style="34" customWidth="1"/>
    <col min="15115" max="15115" width="8.5546875" style="34" customWidth="1"/>
    <col min="15116" max="15116" width="8" style="34" customWidth="1"/>
    <col min="15117" max="15117" width="9.21875" style="34" customWidth="1"/>
    <col min="15118" max="15118" width="11.77734375" style="34" customWidth="1"/>
    <col min="15119" max="15119" width="14" style="34" customWidth="1"/>
    <col min="15120" max="15120" width="12.5546875" style="34" customWidth="1"/>
    <col min="15121" max="15360" width="8.88671875" style="34"/>
    <col min="15361" max="15361" width="2.6640625" style="34" customWidth="1"/>
    <col min="15362" max="15362" width="2.5546875" style="34" customWidth="1"/>
    <col min="15363" max="15363" width="3.6640625" style="34" customWidth="1"/>
    <col min="15364" max="15364" width="6.5546875" style="34" customWidth="1"/>
    <col min="15365" max="15365" width="18.5546875" style="34" customWidth="1"/>
    <col min="15366" max="15366" width="6.21875" style="34" customWidth="1"/>
    <col min="15367" max="15367" width="8.21875" style="34" customWidth="1"/>
    <col min="15368" max="15368" width="7.44140625" style="34" customWidth="1"/>
    <col min="15369" max="15369" width="7.6640625" style="34" customWidth="1"/>
    <col min="15370" max="15370" width="7.21875" style="34" customWidth="1"/>
    <col min="15371" max="15371" width="8.5546875" style="34" customWidth="1"/>
    <col min="15372" max="15372" width="8" style="34" customWidth="1"/>
    <col min="15373" max="15373" width="9.21875" style="34" customWidth="1"/>
    <col min="15374" max="15374" width="11.77734375" style="34" customWidth="1"/>
    <col min="15375" max="15375" width="14" style="34" customWidth="1"/>
    <col min="15376" max="15376" width="12.5546875" style="34" customWidth="1"/>
    <col min="15377" max="15616" width="8.88671875" style="34"/>
    <col min="15617" max="15617" width="2.6640625" style="34" customWidth="1"/>
    <col min="15618" max="15618" width="2.5546875" style="34" customWidth="1"/>
    <col min="15619" max="15619" width="3.6640625" style="34" customWidth="1"/>
    <col min="15620" max="15620" width="6.5546875" style="34" customWidth="1"/>
    <col min="15621" max="15621" width="18.5546875" style="34" customWidth="1"/>
    <col min="15622" max="15622" width="6.21875" style="34" customWidth="1"/>
    <col min="15623" max="15623" width="8.21875" style="34" customWidth="1"/>
    <col min="15624" max="15624" width="7.44140625" style="34" customWidth="1"/>
    <col min="15625" max="15625" width="7.6640625" style="34" customWidth="1"/>
    <col min="15626" max="15626" width="7.21875" style="34" customWidth="1"/>
    <col min="15627" max="15627" width="8.5546875" style="34" customWidth="1"/>
    <col min="15628" max="15628" width="8" style="34" customWidth="1"/>
    <col min="15629" max="15629" width="9.21875" style="34" customWidth="1"/>
    <col min="15630" max="15630" width="11.77734375" style="34" customWidth="1"/>
    <col min="15631" max="15631" width="14" style="34" customWidth="1"/>
    <col min="15632" max="15632" width="12.5546875" style="34" customWidth="1"/>
    <col min="15633" max="15872" width="8.88671875" style="34"/>
    <col min="15873" max="15873" width="2.6640625" style="34" customWidth="1"/>
    <col min="15874" max="15874" width="2.5546875" style="34" customWidth="1"/>
    <col min="15875" max="15875" width="3.6640625" style="34" customWidth="1"/>
    <col min="15876" max="15876" width="6.5546875" style="34" customWidth="1"/>
    <col min="15877" max="15877" width="18.5546875" style="34" customWidth="1"/>
    <col min="15878" max="15878" width="6.21875" style="34" customWidth="1"/>
    <col min="15879" max="15879" width="8.21875" style="34" customWidth="1"/>
    <col min="15880" max="15880" width="7.44140625" style="34" customWidth="1"/>
    <col min="15881" max="15881" width="7.6640625" style="34" customWidth="1"/>
    <col min="15882" max="15882" width="7.21875" style="34" customWidth="1"/>
    <col min="15883" max="15883" width="8.5546875" style="34" customWidth="1"/>
    <col min="15884" max="15884" width="8" style="34" customWidth="1"/>
    <col min="15885" max="15885" width="9.21875" style="34" customWidth="1"/>
    <col min="15886" max="15886" width="11.77734375" style="34" customWidth="1"/>
    <col min="15887" max="15887" width="14" style="34" customWidth="1"/>
    <col min="15888" max="15888" width="12.5546875" style="34" customWidth="1"/>
    <col min="15889" max="16128" width="8.88671875" style="34"/>
    <col min="16129" max="16129" width="2.6640625" style="34" customWidth="1"/>
    <col min="16130" max="16130" width="2.5546875" style="34" customWidth="1"/>
    <col min="16131" max="16131" width="3.6640625" style="34" customWidth="1"/>
    <col min="16132" max="16132" width="6.5546875" style="34" customWidth="1"/>
    <col min="16133" max="16133" width="18.5546875" style="34" customWidth="1"/>
    <col min="16134" max="16134" width="6.21875" style="34" customWidth="1"/>
    <col min="16135" max="16135" width="8.21875" style="34" customWidth="1"/>
    <col min="16136" max="16136" width="7.44140625" style="34" customWidth="1"/>
    <col min="16137" max="16137" width="7.6640625" style="34" customWidth="1"/>
    <col min="16138" max="16138" width="7.21875" style="34" customWidth="1"/>
    <col min="16139" max="16139" width="8.5546875" style="34" customWidth="1"/>
    <col min="16140" max="16140" width="8" style="34" customWidth="1"/>
    <col min="16141" max="16141" width="9.21875" style="34" customWidth="1"/>
    <col min="16142" max="16142" width="11.77734375" style="34" customWidth="1"/>
    <col min="16143" max="16143" width="14" style="34" customWidth="1"/>
    <col min="16144" max="16144" width="12.5546875" style="34" customWidth="1"/>
    <col min="16145" max="16384" width="8.88671875" style="34"/>
  </cols>
  <sheetData>
    <row r="1" spans="1:15" x14ac:dyDescent="0.2">
      <c r="B1" s="61"/>
      <c r="C1" s="61"/>
      <c r="D1" s="61"/>
      <c r="E1" s="62"/>
      <c r="F1" s="62"/>
      <c r="G1" s="62"/>
      <c r="H1" s="62"/>
      <c r="I1" s="62"/>
      <c r="J1" s="62"/>
    </row>
    <row r="2" spans="1:15" ht="15" x14ac:dyDescent="0.2">
      <c r="B2" s="59"/>
      <c r="C2" s="59"/>
      <c r="D2" s="133" t="s">
        <v>93</v>
      </c>
      <c r="E2" s="134"/>
      <c r="F2" s="138"/>
      <c r="G2" s="138"/>
      <c r="O2" s="78"/>
    </row>
    <row r="3" spans="1:15" ht="15" x14ac:dyDescent="0.2">
      <c r="D3" s="139" t="s">
        <v>0</v>
      </c>
      <c r="E3" s="132"/>
      <c r="F3" s="109" t="s">
        <v>24</v>
      </c>
      <c r="H3" s="34" t="s">
        <v>9</v>
      </c>
      <c r="I3" s="18" t="s">
        <v>15</v>
      </c>
      <c r="J3" s="18"/>
      <c r="O3" s="78"/>
    </row>
    <row r="4" spans="1:15" ht="12.75" customHeight="1" x14ac:dyDescent="0.2">
      <c r="B4" s="58"/>
    </row>
    <row r="5" spans="1:15" x14ac:dyDescent="0.2">
      <c r="B5" s="129" t="s">
        <v>17</v>
      </c>
      <c r="C5" s="130"/>
      <c r="D5" s="13" t="s">
        <v>10</v>
      </c>
      <c r="E5" s="44" t="s">
        <v>1</v>
      </c>
      <c r="F5" s="45" t="s">
        <v>2</v>
      </c>
      <c r="G5" s="13" t="s">
        <v>3</v>
      </c>
      <c r="H5" s="13" t="s">
        <v>6</v>
      </c>
      <c r="I5" s="13" t="s">
        <v>7</v>
      </c>
      <c r="J5" s="13" t="s">
        <v>8</v>
      </c>
      <c r="K5" s="13" t="s">
        <v>19</v>
      </c>
      <c r="L5" s="13" t="s">
        <v>94</v>
      </c>
      <c r="M5" s="13" t="s">
        <v>20</v>
      </c>
      <c r="N5" s="13" t="s">
        <v>21</v>
      </c>
      <c r="O5" s="13" t="s">
        <v>22</v>
      </c>
    </row>
    <row r="6" spans="1:15" ht="129" customHeight="1" x14ac:dyDescent="0.2">
      <c r="B6" s="33" t="s">
        <v>106</v>
      </c>
      <c r="C6" s="36" t="s">
        <v>16</v>
      </c>
      <c r="D6" s="40" t="s">
        <v>11</v>
      </c>
      <c r="E6" s="19" t="s">
        <v>82</v>
      </c>
      <c r="F6" s="47" t="s">
        <v>14</v>
      </c>
      <c r="G6" s="40" t="s">
        <v>95</v>
      </c>
      <c r="H6" s="48" t="s">
        <v>107</v>
      </c>
      <c r="I6" s="26" t="s">
        <v>108</v>
      </c>
      <c r="J6" s="28" t="s">
        <v>109</v>
      </c>
      <c r="K6" s="26" t="s">
        <v>18</v>
      </c>
      <c r="L6" s="90" t="s">
        <v>23</v>
      </c>
      <c r="M6" s="40" t="s">
        <v>5</v>
      </c>
      <c r="N6" s="32" t="s">
        <v>99</v>
      </c>
      <c r="O6" s="79" t="s">
        <v>100</v>
      </c>
    </row>
    <row r="7" spans="1:15" ht="12.75" customHeight="1" x14ac:dyDescent="0.2">
      <c r="A7" s="65">
        <v>1</v>
      </c>
      <c r="B7" s="13" t="s">
        <v>2</v>
      </c>
      <c r="C7" s="13" t="s">
        <v>38</v>
      </c>
      <c r="D7" s="99" t="s">
        <v>110</v>
      </c>
      <c r="E7" s="105" t="s">
        <v>111</v>
      </c>
      <c r="F7" s="9" t="s">
        <v>104</v>
      </c>
      <c r="G7" s="10">
        <f>SUM(I7/H7)</f>
        <v>0.53333333333333333</v>
      </c>
      <c r="H7" s="110">
        <v>360</v>
      </c>
      <c r="I7" s="8">
        <v>192</v>
      </c>
      <c r="J7" s="29">
        <v>184</v>
      </c>
      <c r="K7" s="8">
        <v>2</v>
      </c>
      <c r="L7" s="29">
        <v>2</v>
      </c>
      <c r="M7" s="11">
        <v>1000</v>
      </c>
      <c r="N7" s="11">
        <f>SUM(J7*M7)</f>
        <v>184000</v>
      </c>
      <c r="O7" s="11">
        <f>SUM(L7*M7)</f>
        <v>2000</v>
      </c>
    </row>
    <row r="8" spans="1:15" x14ac:dyDescent="0.2">
      <c r="A8" s="65">
        <v>2</v>
      </c>
      <c r="B8" s="13"/>
      <c r="C8" s="13" t="s">
        <v>38</v>
      </c>
      <c r="D8" s="99" t="s">
        <v>112</v>
      </c>
      <c r="E8" s="105" t="s">
        <v>113</v>
      </c>
      <c r="F8" s="9" t="s">
        <v>92</v>
      </c>
      <c r="G8" s="10">
        <f>SUM(I8/H8)</f>
        <v>0.52650176678445226</v>
      </c>
      <c r="H8" s="110">
        <v>283</v>
      </c>
      <c r="I8" s="8">
        <v>149</v>
      </c>
      <c r="J8" s="29">
        <v>149</v>
      </c>
      <c r="K8" s="8"/>
      <c r="L8" s="29"/>
      <c r="M8" s="11">
        <v>1000</v>
      </c>
      <c r="N8" s="11">
        <f t="shared" ref="N8:N18" si="0">SUM(J8*M8)</f>
        <v>149000</v>
      </c>
      <c r="O8" s="11">
        <f t="shared" ref="O8:O18" si="1">SUM(L8*M8)</f>
        <v>0</v>
      </c>
    </row>
    <row r="9" spans="1:15" x14ac:dyDescent="0.2">
      <c r="A9" s="65">
        <v>3</v>
      </c>
      <c r="B9" s="13"/>
      <c r="C9" s="13" t="s">
        <v>38</v>
      </c>
      <c r="D9" s="99" t="s">
        <v>114</v>
      </c>
      <c r="E9" s="105" t="s">
        <v>115</v>
      </c>
      <c r="F9" s="9" t="s">
        <v>104</v>
      </c>
      <c r="G9" s="10">
        <f>SUM(I9/H9)</f>
        <v>0.50850340136054417</v>
      </c>
      <c r="H9" s="110">
        <v>588</v>
      </c>
      <c r="I9" s="8">
        <v>299</v>
      </c>
      <c r="J9" s="29">
        <v>280.5</v>
      </c>
      <c r="K9" s="8"/>
      <c r="L9" s="29"/>
      <c r="M9" s="11">
        <v>1000</v>
      </c>
      <c r="N9" s="11">
        <f t="shared" si="0"/>
        <v>280500</v>
      </c>
      <c r="O9" s="11">
        <f t="shared" si="1"/>
        <v>0</v>
      </c>
    </row>
    <row r="10" spans="1:15" x14ac:dyDescent="0.2">
      <c r="A10" s="65">
        <v>4</v>
      </c>
      <c r="B10" s="13" t="s">
        <v>2</v>
      </c>
      <c r="C10" s="13" t="s">
        <v>38</v>
      </c>
      <c r="D10" s="99" t="s">
        <v>116</v>
      </c>
      <c r="E10" s="105" t="s">
        <v>117</v>
      </c>
      <c r="F10" s="9" t="s">
        <v>104</v>
      </c>
      <c r="G10" s="10">
        <f t="shared" ref="G10:G18" si="2">SUM(I10/H10)</f>
        <v>0.49753694581280788</v>
      </c>
      <c r="H10" s="110">
        <v>609</v>
      </c>
      <c r="I10" s="8">
        <v>303</v>
      </c>
      <c r="J10" s="29">
        <v>284</v>
      </c>
      <c r="K10" s="8"/>
      <c r="L10" s="29"/>
      <c r="M10" s="11">
        <v>1000</v>
      </c>
      <c r="N10" s="11">
        <f t="shared" si="0"/>
        <v>284000</v>
      </c>
      <c r="O10" s="11">
        <f t="shared" si="1"/>
        <v>0</v>
      </c>
    </row>
    <row r="11" spans="1:15" x14ac:dyDescent="0.2">
      <c r="A11" s="65">
        <v>5</v>
      </c>
      <c r="B11" s="13"/>
      <c r="C11" s="13" t="s">
        <v>38</v>
      </c>
      <c r="D11" s="99" t="s">
        <v>118</v>
      </c>
      <c r="E11" s="105" t="s">
        <v>119</v>
      </c>
      <c r="F11" s="9" t="s">
        <v>104</v>
      </c>
      <c r="G11" s="10">
        <f t="shared" si="2"/>
        <v>0.48753462603878117</v>
      </c>
      <c r="H11" s="110">
        <v>722</v>
      </c>
      <c r="I11" s="8">
        <v>352</v>
      </c>
      <c r="J11" s="29">
        <v>339.5</v>
      </c>
      <c r="K11" s="8"/>
      <c r="L11" s="29"/>
      <c r="M11" s="11">
        <v>1000</v>
      </c>
      <c r="N11" s="11">
        <f t="shared" si="0"/>
        <v>339500</v>
      </c>
      <c r="O11" s="11">
        <f t="shared" si="1"/>
        <v>0</v>
      </c>
    </row>
    <row r="12" spans="1:15" x14ac:dyDescent="0.2">
      <c r="A12" s="65">
        <v>6</v>
      </c>
      <c r="B12" s="13"/>
      <c r="C12" s="13" t="s">
        <v>38</v>
      </c>
      <c r="D12" s="99" t="s">
        <v>120</v>
      </c>
      <c r="E12" s="105" t="s">
        <v>121</v>
      </c>
      <c r="F12" s="9" t="s">
        <v>104</v>
      </c>
      <c r="G12" s="10">
        <f t="shared" si="2"/>
        <v>0.42528735632183906</v>
      </c>
      <c r="H12" s="110">
        <v>435</v>
      </c>
      <c r="I12" s="8">
        <v>185</v>
      </c>
      <c r="J12" s="29">
        <v>177.5</v>
      </c>
      <c r="K12" s="8"/>
      <c r="L12" s="29"/>
      <c r="M12" s="11">
        <v>1000</v>
      </c>
      <c r="N12" s="11">
        <f t="shared" si="0"/>
        <v>177500</v>
      </c>
      <c r="O12" s="11">
        <f t="shared" si="1"/>
        <v>0</v>
      </c>
    </row>
    <row r="13" spans="1:15" x14ac:dyDescent="0.2">
      <c r="A13" s="65">
        <v>7</v>
      </c>
      <c r="B13" s="13"/>
      <c r="C13" s="13" t="s">
        <v>38</v>
      </c>
      <c r="D13" s="99" t="s">
        <v>122</v>
      </c>
      <c r="E13" s="105" t="s">
        <v>123</v>
      </c>
      <c r="F13" s="9" t="s">
        <v>104</v>
      </c>
      <c r="G13" s="10">
        <f t="shared" si="2"/>
        <v>0.40643863179074446</v>
      </c>
      <c r="H13" s="110">
        <v>497</v>
      </c>
      <c r="I13" s="8">
        <v>202</v>
      </c>
      <c r="J13" s="29">
        <v>182.5</v>
      </c>
      <c r="K13" s="8"/>
      <c r="L13" s="29"/>
      <c r="M13" s="11">
        <v>1000</v>
      </c>
      <c r="N13" s="11">
        <f t="shared" si="0"/>
        <v>182500</v>
      </c>
      <c r="O13" s="11">
        <f t="shared" si="1"/>
        <v>0</v>
      </c>
    </row>
    <row r="14" spans="1:15" x14ac:dyDescent="0.2">
      <c r="A14" s="65">
        <v>8</v>
      </c>
      <c r="B14" s="13" t="s">
        <v>2</v>
      </c>
      <c r="C14" s="13" t="s">
        <v>38</v>
      </c>
      <c r="D14" s="99" t="s">
        <v>124</v>
      </c>
      <c r="E14" s="105" t="s">
        <v>125</v>
      </c>
      <c r="F14" s="9" t="s">
        <v>104</v>
      </c>
      <c r="G14" s="10">
        <f t="shared" si="2"/>
        <v>0.40213523131672596</v>
      </c>
      <c r="H14" s="110">
        <v>562</v>
      </c>
      <c r="I14" s="8">
        <v>226</v>
      </c>
      <c r="J14" s="29">
        <v>217</v>
      </c>
      <c r="K14" s="8">
        <v>4</v>
      </c>
      <c r="L14" s="29">
        <v>4</v>
      </c>
      <c r="M14" s="11">
        <v>1000</v>
      </c>
      <c r="N14" s="11">
        <f t="shared" si="0"/>
        <v>217000</v>
      </c>
      <c r="O14" s="11">
        <f t="shared" si="1"/>
        <v>4000</v>
      </c>
    </row>
    <row r="15" spans="1:15" x14ac:dyDescent="0.2">
      <c r="A15" s="65">
        <v>9</v>
      </c>
      <c r="B15" s="13"/>
      <c r="C15" s="13" t="s">
        <v>105</v>
      </c>
      <c r="D15" s="99" t="s">
        <v>126</v>
      </c>
      <c r="E15" s="105" t="s">
        <v>127</v>
      </c>
      <c r="F15" s="9" t="s">
        <v>104</v>
      </c>
      <c r="G15" s="10">
        <f t="shared" si="2"/>
        <v>0.37219730941704038</v>
      </c>
      <c r="H15" s="110">
        <v>446</v>
      </c>
      <c r="I15" s="8">
        <v>166</v>
      </c>
      <c r="J15" s="29">
        <v>162.5</v>
      </c>
      <c r="K15" s="8"/>
      <c r="L15" s="29"/>
      <c r="M15" s="11">
        <v>1000</v>
      </c>
      <c r="N15" s="11">
        <f t="shared" si="0"/>
        <v>162500</v>
      </c>
      <c r="O15" s="11">
        <f t="shared" si="1"/>
        <v>0</v>
      </c>
    </row>
    <row r="16" spans="1:15" x14ac:dyDescent="0.2">
      <c r="A16" s="65">
        <v>10</v>
      </c>
      <c r="B16" s="13"/>
      <c r="C16" s="13" t="s">
        <v>105</v>
      </c>
      <c r="D16" s="99" t="s">
        <v>128</v>
      </c>
      <c r="E16" s="105" t="s">
        <v>129</v>
      </c>
      <c r="F16" s="9" t="s">
        <v>104</v>
      </c>
      <c r="G16" s="10">
        <f t="shared" si="2"/>
        <v>0.36685552407932009</v>
      </c>
      <c r="H16" s="110">
        <v>706</v>
      </c>
      <c r="I16" s="8">
        <v>259</v>
      </c>
      <c r="J16" s="29">
        <v>243.5</v>
      </c>
      <c r="K16" s="8"/>
      <c r="L16" s="29"/>
      <c r="M16" s="11">
        <v>1000</v>
      </c>
      <c r="N16" s="11">
        <f t="shared" si="0"/>
        <v>243500</v>
      </c>
      <c r="O16" s="11">
        <f t="shared" si="1"/>
        <v>0</v>
      </c>
    </row>
    <row r="17" spans="1:16" x14ac:dyDescent="0.2">
      <c r="A17" s="65">
        <v>11</v>
      </c>
      <c r="B17" s="13" t="s">
        <v>21</v>
      </c>
      <c r="C17" s="13" t="s">
        <v>105</v>
      </c>
      <c r="D17" s="99" t="s">
        <v>130</v>
      </c>
      <c r="E17" s="105" t="s">
        <v>131</v>
      </c>
      <c r="F17" s="9" t="s">
        <v>104</v>
      </c>
      <c r="G17" s="10">
        <f t="shared" si="2"/>
        <v>0.3311897106109325</v>
      </c>
      <c r="H17" s="110">
        <v>622</v>
      </c>
      <c r="I17" s="8">
        <v>206</v>
      </c>
      <c r="J17" s="29">
        <v>190</v>
      </c>
      <c r="K17" s="8"/>
      <c r="L17" s="29"/>
      <c r="M17" s="11">
        <v>1000</v>
      </c>
      <c r="N17" s="11">
        <f t="shared" si="0"/>
        <v>190000</v>
      </c>
      <c r="O17" s="11">
        <f t="shared" si="1"/>
        <v>0</v>
      </c>
    </row>
    <row r="18" spans="1:16" x14ac:dyDescent="0.2">
      <c r="A18" s="65">
        <v>12</v>
      </c>
      <c r="B18" s="13" t="s">
        <v>2</v>
      </c>
      <c r="C18" s="13" t="s">
        <v>38</v>
      </c>
      <c r="D18" s="99" t="s">
        <v>132</v>
      </c>
      <c r="E18" s="105" t="s">
        <v>133</v>
      </c>
      <c r="F18" s="9" t="s">
        <v>104</v>
      </c>
      <c r="G18" s="10">
        <f t="shared" si="2"/>
        <v>0.32887189292543023</v>
      </c>
      <c r="H18" s="110">
        <v>523</v>
      </c>
      <c r="I18" s="8">
        <v>172</v>
      </c>
      <c r="J18" s="29">
        <v>165.5</v>
      </c>
      <c r="K18" s="8"/>
      <c r="L18" s="29"/>
      <c r="M18" s="11">
        <v>1000</v>
      </c>
      <c r="N18" s="11">
        <f t="shared" si="0"/>
        <v>165500</v>
      </c>
      <c r="O18" s="11">
        <f t="shared" si="1"/>
        <v>0</v>
      </c>
    </row>
    <row r="19" spans="1:16" x14ac:dyDescent="0.2">
      <c r="A19" s="65"/>
      <c r="B19" s="13"/>
      <c r="C19" s="13"/>
      <c r="D19" s="99"/>
      <c r="E19" s="105"/>
      <c r="F19" s="9"/>
      <c r="G19" s="10"/>
      <c r="H19" s="8"/>
      <c r="I19" s="8"/>
      <c r="J19" s="29"/>
      <c r="K19" s="8"/>
      <c r="L19" s="29"/>
      <c r="M19" s="11"/>
      <c r="N19" s="11"/>
      <c r="O19" s="11"/>
    </row>
    <row r="20" spans="1:16" x14ac:dyDescent="0.2">
      <c r="A20" s="65"/>
      <c r="B20" s="13"/>
      <c r="C20" s="13"/>
      <c r="D20" s="99"/>
      <c r="E20" s="105"/>
      <c r="F20" s="9"/>
      <c r="G20" s="10"/>
      <c r="H20" s="8"/>
      <c r="I20" s="8"/>
      <c r="J20" s="29"/>
      <c r="K20" s="8"/>
      <c r="L20" s="29"/>
      <c r="M20" s="11"/>
      <c r="N20" s="11"/>
      <c r="O20" s="11"/>
    </row>
    <row r="21" spans="1:16" x14ac:dyDescent="0.2">
      <c r="D21" s="66"/>
      <c r="E21" s="7" t="s">
        <v>4</v>
      </c>
      <c r="F21" s="67"/>
      <c r="G21" s="81"/>
      <c r="H21" s="81"/>
      <c r="I21" s="83">
        <f>SUM(I7:I20)</f>
        <v>2711</v>
      </c>
      <c r="J21" s="82">
        <f>SUM(J7:J20)</f>
        <v>2575.5</v>
      </c>
      <c r="K21" s="83">
        <f>SUM(K7:K20)</f>
        <v>6</v>
      </c>
      <c r="L21" s="92">
        <f>SUM(L7:L20)</f>
        <v>6</v>
      </c>
      <c r="M21" s="93"/>
      <c r="N21" s="15">
        <f>SUM(N7:N20)</f>
        <v>2575500</v>
      </c>
      <c r="O21" s="85">
        <f>SUM(O7:O20)</f>
        <v>6000</v>
      </c>
      <c r="P21" s="89"/>
    </row>
    <row r="22" spans="1:16" x14ac:dyDescent="0.2">
      <c r="E22" s="39"/>
      <c r="F22" s="39"/>
      <c r="G22" s="39"/>
      <c r="H22" s="39"/>
      <c r="I22" s="71" t="s">
        <v>12</v>
      </c>
      <c r="J22" s="72"/>
      <c r="K22" s="71" t="s">
        <v>12</v>
      </c>
      <c r="L22" s="72"/>
      <c r="M22" s="39"/>
      <c r="N22" s="73" t="s">
        <v>13</v>
      </c>
      <c r="O22" s="86" t="s">
        <v>13</v>
      </c>
    </row>
    <row r="23" spans="1:16" x14ac:dyDescent="0.2"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86" t="s">
        <v>88</v>
      </c>
    </row>
    <row r="24" spans="1:16" ht="18.75" x14ac:dyDescent="0.3"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111"/>
    </row>
    <row r="25" spans="1:16" x14ac:dyDescent="0.2"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12"/>
    </row>
    <row r="26" spans="1:16" x14ac:dyDescent="0.2"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89"/>
    </row>
    <row r="27" spans="1:16" x14ac:dyDescent="0.2"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13"/>
    </row>
    <row r="28" spans="1:16" x14ac:dyDescent="0.2"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x14ac:dyDescent="0.2"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6" x14ac:dyDescent="0.2"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2"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 x14ac:dyDescent="0.2"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5:15" x14ac:dyDescent="0.2"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5:15" x14ac:dyDescent="0.2"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5:15" x14ac:dyDescent="0.2"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5:15" x14ac:dyDescent="0.2"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5:15" x14ac:dyDescent="0.2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5:15" x14ac:dyDescent="0.2"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5:15" x14ac:dyDescent="0.2"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5:15" x14ac:dyDescent="0.2"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5:15" x14ac:dyDescent="0.2"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</sheetData>
  <mergeCells count="4">
    <mergeCell ref="D2:E2"/>
    <mergeCell ref="F2:G2"/>
    <mergeCell ref="D3:E3"/>
    <mergeCell ref="B5:C5"/>
  </mergeCells>
  <pageMargins left="0.7" right="0.7" top="0.75" bottom="0.75" header="0.3" footer="0.3"/>
  <pageSetup scale="84" fitToHeight="0" orientation="landscape" horizontalDpi="4294967295" verticalDpi="4294967295" r:id="rId1"/>
  <headerFooter>
    <oddHeader>&amp;C&amp;F
&amp;A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J7" sqref="J7"/>
    </sheetView>
  </sheetViews>
  <sheetFormatPr defaultColWidth="8.88671875" defaultRowHeight="12.75" x14ac:dyDescent="0.2"/>
  <cols>
    <col min="1" max="1" width="2.6640625" style="60" customWidth="1"/>
    <col min="2" max="2" width="4.21875" style="37" customWidth="1"/>
    <col min="3" max="3" width="3.6640625" style="37" customWidth="1"/>
    <col min="4" max="4" width="6.5546875" style="37" customWidth="1"/>
    <col min="5" max="5" width="18.5546875" style="34" customWidth="1"/>
    <col min="6" max="6" width="6.21875" style="34" customWidth="1"/>
    <col min="7" max="7" width="8.21875" style="34" customWidth="1"/>
    <col min="8" max="8" width="7.44140625" style="34" customWidth="1"/>
    <col min="9" max="9" width="7.6640625" style="34" customWidth="1"/>
    <col min="10" max="10" width="7.21875" style="34" customWidth="1"/>
    <col min="11" max="11" width="8.5546875" style="34" customWidth="1"/>
    <col min="12" max="12" width="8" style="34" customWidth="1"/>
    <col min="13" max="13" width="7.109375" style="34" customWidth="1"/>
    <col min="14" max="14" width="10.77734375" style="34" customWidth="1"/>
    <col min="15" max="15" width="8.21875" style="34" customWidth="1"/>
    <col min="16" max="16" width="8.44140625" style="34" customWidth="1"/>
    <col min="17" max="256" width="8.88671875" style="34"/>
    <col min="257" max="257" width="2.6640625" style="34" customWidth="1"/>
    <col min="258" max="258" width="4.21875" style="34" customWidth="1"/>
    <col min="259" max="259" width="3.6640625" style="34" customWidth="1"/>
    <col min="260" max="260" width="6.5546875" style="34" customWidth="1"/>
    <col min="261" max="261" width="18.5546875" style="34" customWidth="1"/>
    <col min="262" max="262" width="6.21875" style="34" customWidth="1"/>
    <col min="263" max="263" width="8.21875" style="34" customWidth="1"/>
    <col min="264" max="264" width="7.44140625" style="34" customWidth="1"/>
    <col min="265" max="265" width="7.6640625" style="34" customWidth="1"/>
    <col min="266" max="266" width="7.21875" style="34" customWidth="1"/>
    <col min="267" max="267" width="8.5546875" style="34" customWidth="1"/>
    <col min="268" max="268" width="8" style="34" customWidth="1"/>
    <col min="269" max="269" width="7.109375" style="34" customWidth="1"/>
    <col min="270" max="270" width="9.6640625" style="34" customWidth="1"/>
    <col min="271" max="271" width="8.21875" style="34" customWidth="1"/>
    <col min="272" max="272" width="8.44140625" style="34" customWidth="1"/>
    <col min="273" max="512" width="8.88671875" style="34"/>
    <col min="513" max="513" width="2.6640625" style="34" customWidth="1"/>
    <col min="514" max="514" width="4.21875" style="34" customWidth="1"/>
    <col min="515" max="515" width="3.6640625" style="34" customWidth="1"/>
    <col min="516" max="516" width="6.5546875" style="34" customWidth="1"/>
    <col min="517" max="517" width="18.5546875" style="34" customWidth="1"/>
    <col min="518" max="518" width="6.21875" style="34" customWidth="1"/>
    <col min="519" max="519" width="8.21875" style="34" customWidth="1"/>
    <col min="520" max="520" width="7.44140625" style="34" customWidth="1"/>
    <col min="521" max="521" width="7.6640625" style="34" customWidth="1"/>
    <col min="522" max="522" width="7.21875" style="34" customWidth="1"/>
    <col min="523" max="523" width="8.5546875" style="34" customWidth="1"/>
    <col min="524" max="524" width="8" style="34" customWidth="1"/>
    <col min="525" max="525" width="7.109375" style="34" customWidth="1"/>
    <col min="526" max="526" width="9.6640625" style="34" customWidth="1"/>
    <col min="527" max="527" width="8.21875" style="34" customWidth="1"/>
    <col min="528" max="528" width="8.44140625" style="34" customWidth="1"/>
    <col min="529" max="768" width="8.88671875" style="34"/>
    <col min="769" max="769" width="2.6640625" style="34" customWidth="1"/>
    <col min="770" max="770" width="4.21875" style="34" customWidth="1"/>
    <col min="771" max="771" width="3.6640625" style="34" customWidth="1"/>
    <col min="772" max="772" width="6.5546875" style="34" customWidth="1"/>
    <col min="773" max="773" width="18.5546875" style="34" customWidth="1"/>
    <col min="774" max="774" width="6.21875" style="34" customWidth="1"/>
    <col min="775" max="775" width="8.21875" style="34" customWidth="1"/>
    <col min="776" max="776" width="7.44140625" style="34" customWidth="1"/>
    <col min="777" max="777" width="7.6640625" style="34" customWidth="1"/>
    <col min="778" max="778" width="7.21875" style="34" customWidth="1"/>
    <col min="779" max="779" width="8.5546875" style="34" customWidth="1"/>
    <col min="780" max="780" width="8" style="34" customWidth="1"/>
    <col min="781" max="781" width="7.109375" style="34" customWidth="1"/>
    <col min="782" max="782" width="9.6640625" style="34" customWidth="1"/>
    <col min="783" max="783" width="8.21875" style="34" customWidth="1"/>
    <col min="784" max="784" width="8.44140625" style="34" customWidth="1"/>
    <col min="785" max="1024" width="8.88671875" style="34"/>
    <col min="1025" max="1025" width="2.6640625" style="34" customWidth="1"/>
    <col min="1026" max="1026" width="4.21875" style="34" customWidth="1"/>
    <col min="1027" max="1027" width="3.6640625" style="34" customWidth="1"/>
    <col min="1028" max="1028" width="6.5546875" style="34" customWidth="1"/>
    <col min="1029" max="1029" width="18.5546875" style="34" customWidth="1"/>
    <col min="1030" max="1030" width="6.21875" style="34" customWidth="1"/>
    <col min="1031" max="1031" width="8.21875" style="34" customWidth="1"/>
    <col min="1032" max="1032" width="7.44140625" style="34" customWidth="1"/>
    <col min="1033" max="1033" width="7.6640625" style="34" customWidth="1"/>
    <col min="1034" max="1034" width="7.21875" style="34" customWidth="1"/>
    <col min="1035" max="1035" width="8.5546875" style="34" customWidth="1"/>
    <col min="1036" max="1036" width="8" style="34" customWidth="1"/>
    <col min="1037" max="1037" width="7.109375" style="34" customWidth="1"/>
    <col min="1038" max="1038" width="9.6640625" style="34" customWidth="1"/>
    <col min="1039" max="1039" width="8.21875" style="34" customWidth="1"/>
    <col min="1040" max="1040" width="8.44140625" style="34" customWidth="1"/>
    <col min="1041" max="1280" width="8.88671875" style="34"/>
    <col min="1281" max="1281" width="2.6640625" style="34" customWidth="1"/>
    <col min="1282" max="1282" width="4.21875" style="34" customWidth="1"/>
    <col min="1283" max="1283" width="3.6640625" style="34" customWidth="1"/>
    <col min="1284" max="1284" width="6.5546875" style="34" customWidth="1"/>
    <col min="1285" max="1285" width="18.5546875" style="34" customWidth="1"/>
    <col min="1286" max="1286" width="6.21875" style="34" customWidth="1"/>
    <col min="1287" max="1287" width="8.21875" style="34" customWidth="1"/>
    <col min="1288" max="1288" width="7.44140625" style="34" customWidth="1"/>
    <col min="1289" max="1289" width="7.6640625" style="34" customWidth="1"/>
    <col min="1290" max="1290" width="7.21875" style="34" customWidth="1"/>
    <col min="1291" max="1291" width="8.5546875" style="34" customWidth="1"/>
    <col min="1292" max="1292" width="8" style="34" customWidth="1"/>
    <col min="1293" max="1293" width="7.109375" style="34" customWidth="1"/>
    <col min="1294" max="1294" width="9.6640625" style="34" customWidth="1"/>
    <col min="1295" max="1295" width="8.21875" style="34" customWidth="1"/>
    <col min="1296" max="1296" width="8.44140625" style="34" customWidth="1"/>
    <col min="1297" max="1536" width="8.88671875" style="34"/>
    <col min="1537" max="1537" width="2.6640625" style="34" customWidth="1"/>
    <col min="1538" max="1538" width="4.21875" style="34" customWidth="1"/>
    <col min="1539" max="1539" width="3.6640625" style="34" customWidth="1"/>
    <col min="1540" max="1540" width="6.5546875" style="34" customWidth="1"/>
    <col min="1541" max="1541" width="18.5546875" style="34" customWidth="1"/>
    <col min="1542" max="1542" width="6.21875" style="34" customWidth="1"/>
    <col min="1543" max="1543" width="8.21875" style="34" customWidth="1"/>
    <col min="1544" max="1544" width="7.44140625" style="34" customWidth="1"/>
    <col min="1545" max="1545" width="7.6640625" style="34" customWidth="1"/>
    <col min="1546" max="1546" width="7.21875" style="34" customWidth="1"/>
    <col min="1547" max="1547" width="8.5546875" style="34" customWidth="1"/>
    <col min="1548" max="1548" width="8" style="34" customWidth="1"/>
    <col min="1549" max="1549" width="7.109375" style="34" customWidth="1"/>
    <col min="1550" max="1550" width="9.6640625" style="34" customWidth="1"/>
    <col min="1551" max="1551" width="8.21875" style="34" customWidth="1"/>
    <col min="1552" max="1552" width="8.44140625" style="34" customWidth="1"/>
    <col min="1553" max="1792" width="8.88671875" style="34"/>
    <col min="1793" max="1793" width="2.6640625" style="34" customWidth="1"/>
    <col min="1794" max="1794" width="4.21875" style="34" customWidth="1"/>
    <col min="1795" max="1795" width="3.6640625" style="34" customWidth="1"/>
    <col min="1796" max="1796" width="6.5546875" style="34" customWidth="1"/>
    <col min="1797" max="1797" width="18.5546875" style="34" customWidth="1"/>
    <col min="1798" max="1798" width="6.21875" style="34" customWidth="1"/>
    <col min="1799" max="1799" width="8.21875" style="34" customWidth="1"/>
    <col min="1800" max="1800" width="7.44140625" style="34" customWidth="1"/>
    <col min="1801" max="1801" width="7.6640625" style="34" customWidth="1"/>
    <col min="1802" max="1802" width="7.21875" style="34" customWidth="1"/>
    <col min="1803" max="1803" width="8.5546875" style="34" customWidth="1"/>
    <col min="1804" max="1804" width="8" style="34" customWidth="1"/>
    <col min="1805" max="1805" width="7.109375" style="34" customWidth="1"/>
    <col min="1806" max="1806" width="9.6640625" style="34" customWidth="1"/>
    <col min="1807" max="1807" width="8.21875" style="34" customWidth="1"/>
    <col min="1808" max="1808" width="8.44140625" style="34" customWidth="1"/>
    <col min="1809" max="2048" width="8.88671875" style="34"/>
    <col min="2049" max="2049" width="2.6640625" style="34" customWidth="1"/>
    <col min="2050" max="2050" width="4.21875" style="34" customWidth="1"/>
    <col min="2051" max="2051" width="3.6640625" style="34" customWidth="1"/>
    <col min="2052" max="2052" width="6.5546875" style="34" customWidth="1"/>
    <col min="2053" max="2053" width="18.5546875" style="34" customWidth="1"/>
    <col min="2054" max="2054" width="6.21875" style="34" customWidth="1"/>
    <col min="2055" max="2055" width="8.21875" style="34" customWidth="1"/>
    <col min="2056" max="2056" width="7.44140625" style="34" customWidth="1"/>
    <col min="2057" max="2057" width="7.6640625" style="34" customWidth="1"/>
    <col min="2058" max="2058" width="7.21875" style="34" customWidth="1"/>
    <col min="2059" max="2059" width="8.5546875" style="34" customWidth="1"/>
    <col min="2060" max="2060" width="8" style="34" customWidth="1"/>
    <col min="2061" max="2061" width="7.109375" style="34" customWidth="1"/>
    <col min="2062" max="2062" width="9.6640625" style="34" customWidth="1"/>
    <col min="2063" max="2063" width="8.21875" style="34" customWidth="1"/>
    <col min="2064" max="2064" width="8.44140625" style="34" customWidth="1"/>
    <col min="2065" max="2304" width="8.88671875" style="34"/>
    <col min="2305" max="2305" width="2.6640625" style="34" customWidth="1"/>
    <col min="2306" max="2306" width="4.21875" style="34" customWidth="1"/>
    <col min="2307" max="2307" width="3.6640625" style="34" customWidth="1"/>
    <col min="2308" max="2308" width="6.5546875" style="34" customWidth="1"/>
    <col min="2309" max="2309" width="18.5546875" style="34" customWidth="1"/>
    <col min="2310" max="2310" width="6.21875" style="34" customWidth="1"/>
    <col min="2311" max="2311" width="8.21875" style="34" customWidth="1"/>
    <col min="2312" max="2312" width="7.44140625" style="34" customWidth="1"/>
    <col min="2313" max="2313" width="7.6640625" style="34" customWidth="1"/>
    <col min="2314" max="2314" width="7.21875" style="34" customWidth="1"/>
    <col min="2315" max="2315" width="8.5546875" style="34" customWidth="1"/>
    <col min="2316" max="2316" width="8" style="34" customWidth="1"/>
    <col min="2317" max="2317" width="7.109375" style="34" customWidth="1"/>
    <col min="2318" max="2318" width="9.6640625" style="34" customWidth="1"/>
    <col min="2319" max="2319" width="8.21875" style="34" customWidth="1"/>
    <col min="2320" max="2320" width="8.44140625" style="34" customWidth="1"/>
    <col min="2321" max="2560" width="8.88671875" style="34"/>
    <col min="2561" max="2561" width="2.6640625" style="34" customWidth="1"/>
    <col min="2562" max="2562" width="4.21875" style="34" customWidth="1"/>
    <col min="2563" max="2563" width="3.6640625" style="34" customWidth="1"/>
    <col min="2564" max="2564" width="6.5546875" style="34" customWidth="1"/>
    <col min="2565" max="2565" width="18.5546875" style="34" customWidth="1"/>
    <col min="2566" max="2566" width="6.21875" style="34" customWidth="1"/>
    <col min="2567" max="2567" width="8.21875" style="34" customWidth="1"/>
    <col min="2568" max="2568" width="7.44140625" style="34" customWidth="1"/>
    <col min="2569" max="2569" width="7.6640625" style="34" customWidth="1"/>
    <col min="2570" max="2570" width="7.21875" style="34" customWidth="1"/>
    <col min="2571" max="2571" width="8.5546875" style="34" customWidth="1"/>
    <col min="2572" max="2572" width="8" style="34" customWidth="1"/>
    <col min="2573" max="2573" width="7.109375" style="34" customWidth="1"/>
    <col min="2574" max="2574" width="9.6640625" style="34" customWidth="1"/>
    <col min="2575" max="2575" width="8.21875" style="34" customWidth="1"/>
    <col min="2576" max="2576" width="8.44140625" style="34" customWidth="1"/>
    <col min="2577" max="2816" width="8.88671875" style="34"/>
    <col min="2817" max="2817" width="2.6640625" style="34" customWidth="1"/>
    <col min="2818" max="2818" width="4.21875" style="34" customWidth="1"/>
    <col min="2819" max="2819" width="3.6640625" style="34" customWidth="1"/>
    <col min="2820" max="2820" width="6.5546875" style="34" customWidth="1"/>
    <col min="2821" max="2821" width="18.5546875" style="34" customWidth="1"/>
    <col min="2822" max="2822" width="6.21875" style="34" customWidth="1"/>
    <col min="2823" max="2823" width="8.21875" style="34" customWidth="1"/>
    <col min="2824" max="2824" width="7.44140625" style="34" customWidth="1"/>
    <col min="2825" max="2825" width="7.6640625" style="34" customWidth="1"/>
    <col min="2826" max="2826" width="7.21875" style="34" customWidth="1"/>
    <col min="2827" max="2827" width="8.5546875" style="34" customWidth="1"/>
    <col min="2828" max="2828" width="8" style="34" customWidth="1"/>
    <col min="2829" max="2829" width="7.109375" style="34" customWidth="1"/>
    <col min="2830" max="2830" width="9.6640625" style="34" customWidth="1"/>
    <col min="2831" max="2831" width="8.21875" style="34" customWidth="1"/>
    <col min="2832" max="2832" width="8.44140625" style="34" customWidth="1"/>
    <col min="2833" max="3072" width="8.88671875" style="34"/>
    <col min="3073" max="3073" width="2.6640625" style="34" customWidth="1"/>
    <col min="3074" max="3074" width="4.21875" style="34" customWidth="1"/>
    <col min="3075" max="3075" width="3.6640625" style="34" customWidth="1"/>
    <col min="3076" max="3076" width="6.5546875" style="34" customWidth="1"/>
    <col min="3077" max="3077" width="18.5546875" style="34" customWidth="1"/>
    <col min="3078" max="3078" width="6.21875" style="34" customWidth="1"/>
    <col min="3079" max="3079" width="8.21875" style="34" customWidth="1"/>
    <col min="3080" max="3080" width="7.44140625" style="34" customWidth="1"/>
    <col min="3081" max="3081" width="7.6640625" style="34" customWidth="1"/>
    <col min="3082" max="3082" width="7.21875" style="34" customWidth="1"/>
    <col min="3083" max="3083" width="8.5546875" style="34" customWidth="1"/>
    <col min="3084" max="3084" width="8" style="34" customWidth="1"/>
    <col min="3085" max="3085" width="7.109375" style="34" customWidth="1"/>
    <col min="3086" max="3086" width="9.6640625" style="34" customWidth="1"/>
    <col min="3087" max="3087" width="8.21875" style="34" customWidth="1"/>
    <col min="3088" max="3088" width="8.44140625" style="34" customWidth="1"/>
    <col min="3089" max="3328" width="8.88671875" style="34"/>
    <col min="3329" max="3329" width="2.6640625" style="34" customWidth="1"/>
    <col min="3330" max="3330" width="4.21875" style="34" customWidth="1"/>
    <col min="3331" max="3331" width="3.6640625" style="34" customWidth="1"/>
    <col min="3332" max="3332" width="6.5546875" style="34" customWidth="1"/>
    <col min="3333" max="3333" width="18.5546875" style="34" customWidth="1"/>
    <col min="3334" max="3334" width="6.21875" style="34" customWidth="1"/>
    <col min="3335" max="3335" width="8.21875" style="34" customWidth="1"/>
    <col min="3336" max="3336" width="7.44140625" style="34" customWidth="1"/>
    <col min="3337" max="3337" width="7.6640625" style="34" customWidth="1"/>
    <col min="3338" max="3338" width="7.21875" style="34" customWidth="1"/>
    <col min="3339" max="3339" width="8.5546875" style="34" customWidth="1"/>
    <col min="3340" max="3340" width="8" style="34" customWidth="1"/>
    <col min="3341" max="3341" width="7.109375" style="34" customWidth="1"/>
    <col min="3342" max="3342" width="9.6640625" style="34" customWidth="1"/>
    <col min="3343" max="3343" width="8.21875" style="34" customWidth="1"/>
    <col min="3344" max="3344" width="8.44140625" style="34" customWidth="1"/>
    <col min="3345" max="3584" width="8.88671875" style="34"/>
    <col min="3585" max="3585" width="2.6640625" style="34" customWidth="1"/>
    <col min="3586" max="3586" width="4.21875" style="34" customWidth="1"/>
    <col min="3587" max="3587" width="3.6640625" style="34" customWidth="1"/>
    <col min="3588" max="3588" width="6.5546875" style="34" customWidth="1"/>
    <col min="3589" max="3589" width="18.5546875" style="34" customWidth="1"/>
    <col min="3590" max="3590" width="6.21875" style="34" customWidth="1"/>
    <col min="3591" max="3591" width="8.21875" style="34" customWidth="1"/>
    <col min="3592" max="3592" width="7.44140625" style="34" customWidth="1"/>
    <col min="3593" max="3593" width="7.6640625" style="34" customWidth="1"/>
    <col min="3594" max="3594" width="7.21875" style="34" customWidth="1"/>
    <col min="3595" max="3595" width="8.5546875" style="34" customWidth="1"/>
    <col min="3596" max="3596" width="8" style="34" customWidth="1"/>
    <col min="3597" max="3597" width="7.109375" style="34" customWidth="1"/>
    <col min="3598" max="3598" width="9.6640625" style="34" customWidth="1"/>
    <col min="3599" max="3599" width="8.21875" style="34" customWidth="1"/>
    <col min="3600" max="3600" width="8.44140625" style="34" customWidth="1"/>
    <col min="3601" max="3840" width="8.88671875" style="34"/>
    <col min="3841" max="3841" width="2.6640625" style="34" customWidth="1"/>
    <col min="3842" max="3842" width="4.21875" style="34" customWidth="1"/>
    <col min="3843" max="3843" width="3.6640625" style="34" customWidth="1"/>
    <col min="3844" max="3844" width="6.5546875" style="34" customWidth="1"/>
    <col min="3845" max="3845" width="18.5546875" style="34" customWidth="1"/>
    <col min="3846" max="3846" width="6.21875" style="34" customWidth="1"/>
    <col min="3847" max="3847" width="8.21875" style="34" customWidth="1"/>
    <col min="3848" max="3848" width="7.44140625" style="34" customWidth="1"/>
    <col min="3849" max="3849" width="7.6640625" style="34" customWidth="1"/>
    <col min="3850" max="3850" width="7.21875" style="34" customWidth="1"/>
    <col min="3851" max="3851" width="8.5546875" style="34" customWidth="1"/>
    <col min="3852" max="3852" width="8" style="34" customWidth="1"/>
    <col min="3853" max="3853" width="7.109375" style="34" customWidth="1"/>
    <col min="3854" max="3854" width="9.6640625" style="34" customWidth="1"/>
    <col min="3855" max="3855" width="8.21875" style="34" customWidth="1"/>
    <col min="3856" max="3856" width="8.44140625" style="34" customWidth="1"/>
    <col min="3857" max="4096" width="8.88671875" style="34"/>
    <col min="4097" max="4097" width="2.6640625" style="34" customWidth="1"/>
    <col min="4098" max="4098" width="4.21875" style="34" customWidth="1"/>
    <col min="4099" max="4099" width="3.6640625" style="34" customWidth="1"/>
    <col min="4100" max="4100" width="6.5546875" style="34" customWidth="1"/>
    <col min="4101" max="4101" width="18.5546875" style="34" customWidth="1"/>
    <col min="4102" max="4102" width="6.21875" style="34" customWidth="1"/>
    <col min="4103" max="4103" width="8.21875" style="34" customWidth="1"/>
    <col min="4104" max="4104" width="7.44140625" style="34" customWidth="1"/>
    <col min="4105" max="4105" width="7.6640625" style="34" customWidth="1"/>
    <col min="4106" max="4106" width="7.21875" style="34" customWidth="1"/>
    <col min="4107" max="4107" width="8.5546875" style="34" customWidth="1"/>
    <col min="4108" max="4108" width="8" style="34" customWidth="1"/>
    <col min="4109" max="4109" width="7.109375" style="34" customWidth="1"/>
    <col min="4110" max="4110" width="9.6640625" style="34" customWidth="1"/>
    <col min="4111" max="4111" width="8.21875" style="34" customWidth="1"/>
    <col min="4112" max="4112" width="8.44140625" style="34" customWidth="1"/>
    <col min="4113" max="4352" width="8.88671875" style="34"/>
    <col min="4353" max="4353" width="2.6640625" style="34" customWidth="1"/>
    <col min="4354" max="4354" width="4.21875" style="34" customWidth="1"/>
    <col min="4355" max="4355" width="3.6640625" style="34" customWidth="1"/>
    <col min="4356" max="4356" width="6.5546875" style="34" customWidth="1"/>
    <col min="4357" max="4357" width="18.5546875" style="34" customWidth="1"/>
    <col min="4358" max="4358" width="6.21875" style="34" customWidth="1"/>
    <col min="4359" max="4359" width="8.21875" style="34" customWidth="1"/>
    <col min="4360" max="4360" width="7.44140625" style="34" customWidth="1"/>
    <col min="4361" max="4361" width="7.6640625" style="34" customWidth="1"/>
    <col min="4362" max="4362" width="7.21875" style="34" customWidth="1"/>
    <col min="4363" max="4363" width="8.5546875" style="34" customWidth="1"/>
    <col min="4364" max="4364" width="8" style="34" customWidth="1"/>
    <col min="4365" max="4365" width="7.109375" style="34" customWidth="1"/>
    <col min="4366" max="4366" width="9.6640625" style="34" customWidth="1"/>
    <col min="4367" max="4367" width="8.21875" style="34" customWidth="1"/>
    <col min="4368" max="4368" width="8.44140625" style="34" customWidth="1"/>
    <col min="4369" max="4608" width="8.88671875" style="34"/>
    <col min="4609" max="4609" width="2.6640625" style="34" customWidth="1"/>
    <col min="4610" max="4610" width="4.21875" style="34" customWidth="1"/>
    <col min="4611" max="4611" width="3.6640625" style="34" customWidth="1"/>
    <col min="4612" max="4612" width="6.5546875" style="34" customWidth="1"/>
    <col min="4613" max="4613" width="18.5546875" style="34" customWidth="1"/>
    <col min="4614" max="4614" width="6.21875" style="34" customWidth="1"/>
    <col min="4615" max="4615" width="8.21875" style="34" customWidth="1"/>
    <col min="4616" max="4616" width="7.44140625" style="34" customWidth="1"/>
    <col min="4617" max="4617" width="7.6640625" style="34" customWidth="1"/>
    <col min="4618" max="4618" width="7.21875" style="34" customWidth="1"/>
    <col min="4619" max="4619" width="8.5546875" style="34" customWidth="1"/>
    <col min="4620" max="4620" width="8" style="34" customWidth="1"/>
    <col min="4621" max="4621" width="7.109375" style="34" customWidth="1"/>
    <col min="4622" max="4622" width="9.6640625" style="34" customWidth="1"/>
    <col min="4623" max="4623" width="8.21875" style="34" customWidth="1"/>
    <col min="4624" max="4624" width="8.44140625" style="34" customWidth="1"/>
    <col min="4625" max="4864" width="8.88671875" style="34"/>
    <col min="4865" max="4865" width="2.6640625" style="34" customWidth="1"/>
    <col min="4866" max="4866" width="4.21875" style="34" customWidth="1"/>
    <col min="4867" max="4867" width="3.6640625" style="34" customWidth="1"/>
    <col min="4868" max="4868" width="6.5546875" style="34" customWidth="1"/>
    <col min="4869" max="4869" width="18.5546875" style="34" customWidth="1"/>
    <col min="4870" max="4870" width="6.21875" style="34" customWidth="1"/>
    <col min="4871" max="4871" width="8.21875" style="34" customWidth="1"/>
    <col min="4872" max="4872" width="7.44140625" style="34" customWidth="1"/>
    <col min="4873" max="4873" width="7.6640625" style="34" customWidth="1"/>
    <col min="4874" max="4874" width="7.21875" style="34" customWidth="1"/>
    <col min="4875" max="4875" width="8.5546875" style="34" customWidth="1"/>
    <col min="4876" max="4876" width="8" style="34" customWidth="1"/>
    <col min="4877" max="4877" width="7.109375" style="34" customWidth="1"/>
    <col min="4878" max="4878" width="9.6640625" style="34" customWidth="1"/>
    <col min="4879" max="4879" width="8.21875" style="34" customWidth="1"/>
    <col min="4880" max="4880" width="8.44140625" style="34" customWidth="1"/>
    <col min="4881" max="5120" width="8.88671875" style="34"/>
    <col min="5121" max="5121" width="2.6640625" style="34" customWidth="1"/>
    <col min="5122" max="5122" width="4.21875" style="34" customWidth="1"/>
    <col min="5123" max="5123" width="3.6640625" style="34" customWidth="1"/>
    <col min="5124" max="5124" width="6.5546875" style="34" customWidth="1"/>
    <col min="5125" max="5125" width="18.5546875" style="34" customWidth="1"/>
    <col min="5126" max="5126" width="6.21875" style="34" customWidth="1"/>
    <col min="5127" max="5127" width="8.21875" style="34" customWidth="1"/>
    <col min="5128" max="5128" width="7.44140625" style="34" customWidth="1"/>
    <col min="5129" max="5129" width="7.6640625" style="34" customWidth="1"/>
    <col min="5130" max="5130" width="7.21875" style="34" customWidth="1"/>
    <col min="5131" max="5131" width="8.5546875" style="34" customWidth="1"/>
    <col min="5132" max="5132" width="8" style="34" customWidth="1"/>
    <col min="5133" max="5133" width="7.109375" style="34" customWidth="1"/>
    <col min="5134" max="5134" width="9.6640625" style="34" customWidth="1"/>
    <col min="5135" max="5135" width="8.21875" style="34" customWidth="1"/>
    <col min="5136" max="5136" width="8.44140625" style="34" customWidth="1"/>
    <col min="5137" max="5376" width="8.88671875" style="34"/>
    <col min="5377" max="5377" width="2.6640625" style="34" customWidth="1"/>
    <col min="5378" max="5378" width="4.21875" style="34" customWidth="1"/>
    <col min="5379" max="5379" width="3.6640625" style="34" customWidth="1"/>
    <col min="5380" max="5380" width="6.5546875" style="34" customWidth="1"/>
    <col min="5381" max="5381" width="18.5546875" style="34" customWidth="1"/>
    <col min="5382" max="5382" width="6.21875" style="34" customWidth="1"/>
    <col min="5383" max="5383" width="8.21875" style="34" customWidth="1"/>
    <col min="5384" max="5384" width="7.44140625" style="34" customWidth="1"/>
    <col min="5385" max="5385" width="7.6640625" style="34" customWidth="1"/>
    <col min="5386" max="5386" width="7.21875" style="34" customWidth="1"/>
    <col min="5387" max="5387" width="8.5546875" style="34" customWidth="1"/>
    <col min="5388" max="5388" width="8" style="34" customWidth="1"/>
    <col min="5389" max="5389" width="7.109375" style="34" customWidth="1"/>
    <col min="5390" max="5390" width="9.6640625" style="34" customWidth="1"/>
    <col min="5391" max="5391" width="8.21875" style="34" customWidth="1"/>
    <col min="5392" max="5392" width="8.44140625" style="34" customWidth="1"/>
    <col min="5393" max="5632" width="8.88671875" style="34"/>
    <col min="5633" max="5633" width="2.6640625" style="34" customWidth="1"/>
    <col min="5634" max="5634" width="4.21875" style="34" customWidth="1"/>
    <col min="5635" max="5635" width="3.6640625" style="34" customWidth="1"/>
    <col min="5636" max="5636" width="6.5546875" style="34" customWidth="1"/>
    <col min="5637" max="5637" width="18.5546875" style="34" customWidth="1"/>
    <col min="5638" max="5638" width="6.21875" style="34" customWidth="1"/>
    <col min="5639" max="5639" width="8.21875" style="34" customWidth="1"/>
    <col min="5640" max="5640" width="7.44140625" style="34" customWidth="1"/>
    <col min="5641" max="5641" width="7.6640625" style="34" customWidth="1"/>
    <col min="5642" max="5642" width="7.21875" style="34" customWidth="1"/>
    <col min="5643" max="5643" width="8.5546875" style="34" customWidth="1"/>
    <col min="5644" max="5644" width="8" style="34" customWidth="1"/>
    <col min="5645" max="5645" width="7.109375" style="34" customWidth="1"/>
    <col min="5646" max="5646" width="9.6640625" style="34" customWidth="1"/>
    <col min="5647" max="5647" width="8.21875" style="34" customWidth="1"/>
    <col min="5648" max="5648" width="8.44140625" style="34" customWidth="1"/>
    <col min="5649" max="5888" width="8.88671875" style="34"/>
    <col min="5889" max="5889" width="2.6640625" style="34" customWidth="1"/>
    <col min="5890" max="5890" width="4.21875" style="34" customWidth="1"/>
    <col min="5891" max="5891" width="3.6640625" style="34" customWidth="1"/>
    <col min="5892" max="5892" width="6.5546875" style="34" customWidth="1"/>
    <col min="5893" max="5893" width="18.5546875" style="34" customWidth="1"/>
    <col min="5894" max="5894" width="6.21875" style="34" customWidth="1"/>
    <col min="5895" max="5895" width="8.21875" style="34" customWidth="1"/>
    <col min="5896" max="5896" width="7.44140625" style="34" customWidth="1"/>
    <col min="5897" max="5897" width="7.6640625" style="34" customWidth="1"/>
    <col min="5898" max="5898" width="7.21875" style="34" customWidth="1"/>
    <col min="5899" max="5899" width="8.5546875" style="34" customWidth="1"/>
    <col min="5900" max="5900" width="8" style="34" customWidth="1"/>
    <col min="5901" max="5901" width="7.109375" style="34" customWidth="1"/>
    <col min="5902" max="5902" width="9.6640625" style="34" customWidth="1"/>
    <col min="5903" max="5903" width="8.21875" style="34" customWidth="1"/>
    <col min="5904" max="5904" width="8.44140625" style="34" customWidth="1"/>
    <col min="5905" max="6144" width="8.88671875" style="34"/>
    <col min="6145" max="6145" width="2.6640625" style="34" customWidth="1"/>
    <col min="6146" max="6146" width="4.21875" style="34" customWidth="1"/>
    <col min="6147" max="6147" width="3.6640625" style="34" customWidth="1"/>
    <col min="6148" max="6148" width="6.5546875" style="34" customWidth="1"/>
    <col min="6149" max="6149" width="18.5546875" style="34" customWidth="1"/>
    <col min="6150" max="6150" width="6.21875" style="34" customWidth="1"/>
    <col min="6151" max="6151" width="8.21875" style="34" customWidth="1"/>
    <col min="6152" max="6152" width="7.44140625" style="34" customWidth="1"/>
    <col min="6153" max="6153" width="7.6640625" style="34" customWidth="1"/>
    <col min="6154" max="6154" width="7.21875" style="34" customWidth="1"/>
    <col min="6155" max="6155" width="8.5546875" style="34" customWidth="1"/>
    <col min="6156" max="6156" width="8" style="34" customWidth="1"/>
    <col min="6157" max="6157" width="7.109375" style="34" customWidth="1"/>
    <col min="6158" max="6158" width="9.6640625" style="34" customWidth="1"/>
    <col min="6159" max="6159" width="8.21875" style="34" customWidth="1"/>
    <col min="6160" max="6160" width="8.44140625" style="34" customWidth="1"/>
    <col min="6161" max="6400" width="8.88671875" style="34"/>
    <col min="6401" max="6401" width="2.6640625" style="34" customWidth="1"/>
    <col min="6402" max="6402" width="4.21875" style="34" customWidth="1"/>
    <col min="6403" max="6403" width="3.6640625" style="34" customWidth="1"/>
    <col min="6404" max="6404" width="6.5546875" style="34" customWidth="1"/>
    <col min="6405" max="6405" width="18.5546875" style="34" customWidth="1"/>
    <col min="6406" max="6406" width="6.21875" style="34" customWidth="1"/>
    <col min="6407" max="6407" width="8.21875" style="34" customWidth="1"/>
    <col min="6408" max="6408" width="7.44140625" style="34" customWidth="1"/>
    <col min="6409" max="6409" width="7.6640625" style="34" customWidth="1"/>
    <col min="6410" max="6410" width="7.21875" style="34" customWidth="1"/>
    <col min="6411" max="6411" width="8.5546875" style="34" customWidth="1"/>
    <col min="6412" max="6412" width="8" style="34" customWidth="1"/>
    <col min="6413" max="6413" width="7.109375" style="34" customWidth="1"/>
    <col min="6414" max="6414" width="9.6640625" style="34" customWidth="1"/>
    <col min="6415" max="6415" width="8.21875" style="34" customWidth="1"/>
    <col min="6416" max="6416" width="8.44140625" style="34" customWidth="1"/>
    <col min="6417" max="6656" width="8.88671875" style="34"/>
    <col min="6657" max="6657" width="2.6640625" style="34" customWidth="1"/>
    <col min="6658" max="6658" width="4.21875" style="34" customWidth="1"/>
    <col min="6659" max="6659" width="3.6640625" style="34" customWidth="1"/>
    <col min="6660" max="6660" width="6.5546875" style="34" customWidth="1"/>
    <col min="6661" max="6661" width="18.5546875" style="34" customWidth="1"/>
    <col min="6662" max="6662" width="6.21875" style="34" customWidth="1"/>
    <col min="6663" max="6663" width="8.21875" style="34" customWidth="1"/>
    <col min="6664" max="6664" width="7.44140625" style="34" customWidth="1"/>
    <col min="6665" max="6665" width="7.6640625" style="34" customWidth="1"/>
    <col min="6666" max="6666" width="7.21875" style="34" customWidth="1"/>
    <col min="6667" max="6667" width="8.5546875" style="34" customWidth="1"/>
    <col min="6668" max="6668" width="8" style="34" customWidth="1"/>
    <col min="6669" max="6669" width="7.109375" style="34" customWidth="1"/>
    <col min="6670" max="6670" width="9.6640625" style="34" customWidth="1"/>
    <col min="6671" max="6671" width="8.21875" style="34" customWidth="1"/>
    <col min="6672" max="6672" width="8.44140625" style="34" customWidth="1"/>
    <col min="6673" max="6912" width="8.88671875" style="34"/>
    <col min="6913" max="6913" width="2.6640625" style="34" customWidth="1"/>
    <col min="6914" max="6914" width="4.21875" style="34" customWidth="1"/>
    <col min="6915" max="6915" width="3.6640625" style="34" customWidth="1"/>
    <col min="6916" max="6916" width="6.5546875" style="34" customWidth="1"/>
    <col min="6917" max="6917" width="18.5546875" style="34" customWidth="1"/>
    <col min="6918" max="6918" width="6.21875" style="34" customWidth="1"/>
    <col min="6919" max="6919" width="8.21875" style="34" customWidth="1"/>
    <col min="6920" max="6920" width="7.44140625" style="34" customWidth="1"/>
    <col min="6921" max="6921" width="7.6640625" style="34" customWidth="1"/>
    <col min="6922" max="6922" width="7.21875" style="34" customWidth="1"/>
    <col min="6923" max="6923" width="8.5546875" style="34" customWidth="1"/>
    <col min="6924" max="6924" width="8" style="34" customWidth="1"/>
    <col min="6925" max="6925" width="7.109375" style="34" customWidth="1"/>
    <col min="6926" max="6926" width="9.6640625" style="34" customWidth="1"/>
    <col min="6927" max="6927" width="8.21875" style="34" customWidth="1"/>
    <col min="6928" max="6928" width="8.44140625" style="34" customWidth="1"/>
    <col min="6929" max="7168" width="8.88671875" style="34"/>
    <col min="7169" max="7169" width="2.6640625" style="34" customWidth="1"/>
    <col min="7170" max="7170" width="4.21875" style="34" customWidth="1"/>
    <col min="7171" max="7171" width="3.6640625" style="34" customWidth="1"/>
    <col min="7172" max="7172" width="6.5546875" style="34" customWidth="1"/>
    <col min="7173" max="7173" width="18.5546875" style="34" customWidth="1"/>
    <col min="7174" max="7174" width="6.21875" style="34" customWidth="1"/>
    <col min="7175" max="7175" width="8.21875" style="34" customWidth="1"/>
    <col min="7176" max="7176" width="7.44140625" style="34" customWidth="1"/>
    <col min="7177" max="7177" width="7.6640625" style="34" customWidth="1"/>
    <col min="7178" max="7178" width="7.21875" style="34" customWidth="1"/>
    <col min="7179" max="7179" width="8.5546875" style="34" customWidth="1"/>
    <col min="7180" max="7180" width="8" style="34" customWidth="1"/>
    <col min="7181" max="7181" width="7.109375" style="34" customWidth="1"/>
    <col min="7182" max="7182" width="9.6640625" style="34" customWidth="1"/>
    <col min="7183" max="7183" width="8.21875" style="34" customWidth="1"/>
    <col min="7184" max="7184" width="8.44140625" style="34" customWidth="1"/>
    <col min="7185" max="7424" width="8.88671875" style="34"/>
    <col min="7425" max="7425" width="2.6640625" style="34" customWidth="1"/>
    <col min="7426" max="7426" width="4.21875" style="34" customWidth="1"/>
    <col min="7427" max="7427" width="3.6640625" style="34" customWidth="1"/>
    <col min="7428" max="7428" width="6.5546875" style="34" customWidth="1"/>
    <col min="7429" max="7429" width="18.5546875" style="34" customWidth="1"/>
    <col min="7430" max="7430" width="6.21875" style="34" customWidth="1"/>
    <col min="7431" max="7431" width="8.21875" style="34" customWidth="1"/>
    <col min="7432" max="7432" width="7.44140625" style="34" customWidth="1"/>
    <col min="7433" max="7433" width="7.6640625" style="34" customWidth="1"/>
    <col min="7434" max="7434" width="7.21875" style="34" customWidth="1"/>
    <col min="7435" max="7435" width="8.5546875" style="34" customWidth="1"/>
    <col min="7436" max="7436" width="8" style="34" customWidth="1"/>
    <col min="7437" max="7437" width="7.109375" style="34" customWidth="1"/>
    <col min="7438" max="7438" width="9.6640625" style="34" customWidth="1"/>
    <col min="7439" max="7439" width="8.21875" style="34" customWidth="1"/>
    <col min="7440" max="7440" width="8.44140625" style="34" customWidth="1"/>
    <col min="7441" max="7680" width="8.88671875" style="34"/>
    <col min="7681" max="7681" width="2.6640625" style="34" customWidth="1"/>
    <col min="7682" max="7682" width="4.21875" style="34" customWidth="1"/>
    <col min="7683" max="7683" width="3.6640625" style="34" customWidth="1"/>
    <col min="7684" max="7684" width="6.5546875" style="34" customWidth="1"/>
    <col min="7685" max="7685" width="18.5546875" style="34" customWidth="1"/>
    <col min="7686" max="7686" width="6.21875" style="34" customWidth="1"/>
    <col min="7687" max="7687" width="8.21875" style="34" customWidth="1"/>
    <col min="7688" max="7688" width="7.44140625" style="34" customWidth="1"/>
    <col min="7689" max="7689" width="7.6640625" style="34" customWidth="1"/>
    <col min="7690" max="7690" width="7.21875" style="34" customWidth="1"/>
    <col min="7691" max="7691" width="8.5546875" style="34" customWidth="1"/>
    <col min="7692" max="7692" width="8" style="34" customWidth="1"/>
    <col min="7693" max="7693" width="7.109375" style="34" customWidth="1"/>
    <col min="7694" max="7694" width="9.6640625" style="34" customWidth="1"/>
    <col min="7695" max="7695" width="8.21875" style="34" customWidth="1"/>
    <col min="7696" max="7696" width="8.44140625" style="34" customWidth="1"/>
    <col min="7697" max="7936" width="8.88671875" style="34"/>
    <col min="7937" max="7937" width="2.6640625" style="34" customWidth="1"/>
    <col min="7938" max="7938" width="4.21875" style="34" customWidth="1"/>
    <col min="7939" max="7939" width="3.6640625" style="34" customWidth="1"/>
    <col min="7940" max="7940" width="6.5546875" style="34" customWidth="1"/>
    <col min="7941" max="7941" width="18.5546875" style="34" customWidth="1"/>
    <col min="7942" max="7942" width="6.21875" style="34" customWidth="1"/>
    <col min="7943" max="7943" width="8.21875" style="34" customWidth="1"/>
    <col min="7944" max="7944" width="7.44140625" style="34" customWidth="1"/>
    <col min="7945" max="7945" width="7.6640625" style="34" customWidth="1"/>
    <col min="7946" max="7946" width="7.21875" style="34" customWidth="1"/>
    <col min="7947" max="7947" width="8.5546875" style="34" customWidth="1"/>
    <col min="7948" max="7948" width="8" style="34" customWidth="1"/>
    <col min="7949" max="7949" width="7.109375" style="34" customWidth="1"/>
    <col min="7950" max="7950" width="9.6640625" style="34" customWidth="1"/>
    <col min="7951" max="7951" width="8.21875" style="34" customWidth="1"/>
    <col min="7952" max="7952" width="8.44140625" style="34" customWidth="1"/>
    <col min="7953" max="8192" width="8.88671875" style="34"/>
    <col min="8193" max="8193" width="2.6640625" style="34" customWidth="1"/>
    <col min="8194" max="8194" width="4.21875" style="34" customWidth="1"/>
    <col min="8195" max="8195" width="3.6640625" style="34" customWidth="1"/>
    <col min="8196" max="8196" width="6.5546875" style="34" customWidth="1"/>
    <col min="8197" max="8197" width="18.5546875" style="34" customWidth="1"/>
    <col min="8198" max="8198" width="6.21875" style="34" customWidth="1"/>
    <col min="8199" max="8199" width="8.21875" style="34" customWidth="1"/>
    <col min="8200" max="8200" width="7.44140625" style="34" customWidth="1"/>
    <col min="8201" max="8201" width="7.6640625" style="34" customWidth="1"/>
    <col min="8202" max="8202" width="7.21875" style="34" customWidth="1"/>
    <col min="8203" max="8203" width="8.5546875" style="34" customWidth="1"/>
    <col min="8204" max="8204" width="8" style="34" customWidth="1"/>
    <col min="8205" max="8205" width="7.109375" style="34" customWidth="1"/>
    <col min="8206" max="8206" width="9.6640625" style="34" customWidth="1"/>
    <col min="8207" max="8207" width="8.21875" style="34" customWidth="1"/>
    <col min="8208" max="8208" width="8.44140625" style="34" customWidth="1"/>
    <col min="8209" max="8448" width="8.88671875" style="34"/>
    <col min="8449" max="8449" width="2.6640625" style="34" customWidth="1"/>
    <col min="8450" max="8450" width="4.21875" style="34" customWidth="1"/>
    <col min="8451" max="8451" width="3.6640625" style="34" customWidth="1"/>
    <col min="8452" max="8452" width="6.5546875" style="34" customWidth="1"/>
    <col min="8453" max="8453" width="18.5546875" style="34" customWidth="1"/>
    <col min="8454" max="8454" width="6.21875" style="34" customWidth="1"/>
    <col min="8455" max="8455" width="8.21875" style="34" customWidth="1"/>
    <col min="8456" max="8456" width="7.44140625" style="34" customWidth="1"/>
    <col min="8457" max="8457" width="7.6640625" style="34" customWidth="1"/>
    <col min="8458" max="8458" width="7.21875" style="34" customWidth="1"/>
    <col min="8459" max="8459" width="8.5546875" style="34" customWidth="1"/>
    <col min="8460" max="8460" width="8" style="34" customWidth="1"/>
    <col min="8461" max="8461" width="7.109375" style="34" customWidth="1"/>
    <col min="8462" max="8462" width="9.6640625" style="34" customWidth="1"/>
    <col min="8463" max="8463" width="8.21875" style="34" customWidth="1"/>
    <col min="8464" max="8464" width="8.44140625" style="34" customWidth="1"/>
    <col min="8465" max="8704" width="8.88671875" style="34"/>
    <col min="8705" max="8705" width="2.6640625" style="34" customWidth="1"/>
    <col min="8706" max="8706" width="4.21875" style="34" customWidth="1"/>
    <col min="8707" max="8707" width="3.6640625" style="34" customWidth="1"/>
    <col min="8708" max="8708" width="6.5546875" style="34" customWidth="1"/>
    <col min="8709" max="8709" width="18.5546875" style="34" customWidth="1"/>
    <col min="8710" max="8710" width="6.21875" style="34" customWidth="1"/>
    <col min="8711" max="8711" width="8.21875" style="34" customWidth="1"/>
    <col min="8712" max="8712" width="7.44140625" style="34" customWidth="1"/>
    <col min="8713" max="8713" width="7.6640625" style="34" customWidth="1"/>
    <col min="8714" max="8714" width="7.21875" style="34" customWidth="1"/>
    <col min="8715" max="8715" width="8.5546875" style="34" customWidth="1"/>
    <col min="8716" max="8716" width="8" style="34" customWidth="1"/>
    <col min="8717" max="8717" width="7.109375" style="34" customWidth="1"/>
    <col min="8718" max="8718" width="9.6640625" style="34" customWidth="1"/>
    <col min="8719" max="8719" width="8.21875" style="34" customWidth="1"/>
    <col min="8720" max="8720" width="8.44140625" style="34" customWidth="1"/>
    <col min="8721" max="8960" width="8.88671875" style="34"/>
    <col min="8961" max="8961" width="2.6640625" style="34" customWidth="1"/>
    <col min="8962" max="8962" width="4.21875" style="34" customWidth="1"/>
    <col min="8963" max="8963" width="3.6640625" style="34" customWidth="1"/>
    <col min="8964" max="8964" width="6.5546875" style="34" customWidth="1"/>
    <col min="8965" max="8965" width="18.5546875" style="34" customWidth="1"/>
    <col min="8966" max="8966" width="6.21875" style="34" customWidth="1"/>
    <col min="8967" max="8967" width="8.21875" style="34" customWidth="1"/>
    <col min="8968" max="8968" width="7.44140625" style="34" customWidth="1"/>
    <col min="8969" max="8969" width="7.6640625" style="34" customWidth="1"/>
    <col min="8970" max="8970" width="7.21875" style="34" customWidth="1"/>
    <col min="8971" max="8971" width="8.5546875" style="34" customWidth="1"/>
    <col min="8972" max="8972" width="8" style="34" customWidth="1"/>
    <col min="8973" max="8973" width="7.109375" style="34" customWidth="1"/>
    <col min="8974" max="8974" width="9.6640625" style="34" customWidth="1"/>
    <col min="8975" max="8975" width="8.21875" style="34" customWidth="1"/>
    <col min="8976" max="8976" width="8.44140625" style="34" customWidth="1"/>
    <col min="8977" max="9216" width="8.88671875" style="34"/>
    <col min="9217" max="9217" width="2.6640625" style="34" customWidth="1"/>
    <col min="9218" max="9218" width="4.21875" style="34" customWidth="1"/>
    <col min="9219" max="9219" width="3.6640625" style="34" customWidth="1"/>
    <col min="9220" max="9220" width="6.5546875" style="34" customWidth="1"/>
    <col min="9221" max="9221" width="18.5546875" style="34" customWidth="1"/>
    <col min="9222" max="9222" width="6.21875" style="34" customWidth="1"/>
    <col min="9223" max="9223" width="8.21875" style="34" customWidth="1"/>
    <col min="9224" max="9224" width="7.44140625" style="34" customWidth="1"/>
    <col min="9225" max="9225" width="7.6640625" style="34" customWidth="1"/>
    <col min="9226" max="9226" width="7.21875" style="34" customWidth="1"/>
    <col min="9227" max="9227" width="8.5546875" style="34" customWidth="1"/>
    <col min="9228" max="9228" width="8" style="34" customWidth="1"/>
    <col min="9229" max="9229" width="7.109375" style="34" customWidth="1"/>
    <col min="9230" max="9230" width="9.6640625" style="34" customWidth="1"/>
    <col min="9231" max="9231" width="8.21875" style="34" customWidth="1"/>
    <col min="9232" max="9232" width="8.44140625" style="34" customWidth="1"/>
    <col min="9233" max="9472" width="8.88671875" style="34"/>
    <col min="9473" max="9473" width="2.6640625" style="34" customWidth="1"/>
    <col min="9474" max="9474" width="4.21875" style="34" customWidth="1"/>
    <col min="9475" max="9475" width="3.6640625" style="34" customWidth="1"/>
    <col min="9476" max="9476" width="6.5546875" style="34" customWidth="1"/>
    <col min="9477" max="9477" width="18.5546875" style="34" customWidth="1"/>
    <col min="9478" max="9478" width="6.21875" style="34" customWidth="1"/>
    <col min="9479" max="9479" width="8.21875" style="34" customWidth="1"/>
    <col min="9480" max="9480" width="7.44140625" style="34" customWidth="1"/>
    <col min="9481" max="9481" width="7.6640625" style="34" customWidth="1"/>
    <col min="9482" max="9482" width="7.21875" style="34" customWidth="1"/>
    <col min="9483" max="9483" width="8.5546875" style="34" customWidth="1"/>
    <col min="9484" max="9484" width="8" style="34" customWidth="1"/>
    <col min="9485" max="9485" width="7.109375" style="34" customWidth="1"/>
    <col min="9486" max="9486" width="9.6640625" style="34" customWidth="1"/>
    <col min="9487" max="9487" width="8.21875" style="34" customWidth="1"/>
    <col min="9488" max="9488" width="8.44140625" style="34" customWidth="1"/>
    <col min="9489" max="9728" width="8.88671875" style="34"/>
    <col min="9729" max="9729" width="2.6640625" style="34" customWidth="1"/>
    <col min="9730" max="9730" width="4.21875" style="34" customWidth="1"/>
    <col min="9731" max="9731" width="3.6640625" style="34" customWidth="1"/>
    <col min="9732" max="9732" width="6.5546875" style="34" customWidth="1"/>
    <col min="9733" max="9733" width="18.5546875" style="34" customWidth="1"/>
    <col min="9734" max="9734" width="6.21875" style="34" customWidth="1"/>
    <col min="9735" max="9735" width="8.21875" style="34" customWidth="1"/>
    <col min="9736" max="9736" width="7.44140625" style="34" customWidth="1"/>
    <col min="9737" max="9737" width="7.6640625" style="34" customWidth="1"/>
    <col min="9738" max="9738" width="7.21875" style="34" customWidth="1"/>
    <col min="9739" max="9739" width="8.5546875" style="34" customWidth="1"/>
    <col min="9740" max="9740" width="8" style="34" customWidth="1"/>
    <col min="9741" max="9741" width="7.109375" style="34" customWidth="1"/>
    <col min="9742" max="9742" width="9.6640625" style="34" customWidth="1"/>
    <col min="9743" max="9743" width="8.21875" style="34" customWidth="1"/>
    <col min="9744" max="9744" width="8.44140625" style="34" customWidth="1"/>
    <col min="9745" max="9984" width="8.88671875" style="34"/>
    <col min="9985" max="9985" width="2.6640625" style="34" customWidth="1"/>
    <col min="9986" max="9986" width="4.21875" style="34" customWidth="1"/>
    <col min="9987" max="9987" width="3.6640625" style="34" customWidth="1"/>
    <col min="9988" max="9988" width="6.5546875" style="34" customWidth="1"/>
    <col min="9989" max="9989" width="18.5546875" style="34" customWidth="1"/>
    <col min="9990" max="9990" width="6.21875" style="34" customWidth="1"/>
    <col min="9991" max="9991" width="8.21875" style="34" customWidth="1"/>
    <col min="9992" max="9992" width="7.44140625" style="34" customWidth="1"/>
    <col min="9993" max="9993" width="7.6640625" style="34" customWidth="1"/>
    <col min="9994" max="9994" width="7.21875" style="34" customWidth="1"/>
    <col min="9995" max="9995" width="8.5546875" style="34" customWidth="1"/>
    <col min="9996" max="9996" width="8" style="34" customWidth="1"/>
    <col min="9997" max="9997" width="7.109375" style="34" customWidth="1"/>
    <col min="9998" max="9998" width="9.6640625" style="34" customWidth="1"/>
    <col min="9999" max="9999" width="8.21875" style="34" customWidth="1"/>
    <col min="10000" max="10000" width="8.44140625" style="34" customWidth="1"/>
    <col min="10001" max="10240" width="8.88671875" style="34"/>
    <col min="10241" max="10241" width="2.6640625" style="34" customWidth="1"/>
    <col min="10242" max="10242" width="4.21875" style="34" customWidth="1"/>
    <col min="10243" max="10243" width="3.6640625" style="34" customWidth="1"/>
    <col min="10244" max="10244" width="6.5546875" style="34" customWidth="1"/>
    <col min="10245" max="10245" width="18.5546875" style="34" customWidth="1"/>
    <col min="10246" max="10246" width="6.21875" style="34" customWidth="1"/>
    <col min="10247" max="10247" width="8.21875" style="34" customWidth="1"/>
    <col min="10248" max="10248" width="7.44140625" style="34" customWidth="1"/>
    <col min="10249" max="10249" width="7.6640625" style="34" customWidth="1"/>
    <col min="10250" max="10250" width="7.21875" style="34" customWidth="1"/>
    <col min="10251" max="10251" width="8.5546875" style="34" customWidth="1"/>
    <col min="10252" max="10252" width="8" style="34" customWidth="1"/>
    <col min="10253" max="10253" width="7.109375" style="34" customWidth="1"/>
    <col min="10254" max="10254" width="9.6640625" style="34" customWidth="1"/>
    <col min="10255" max="10255" width="8.21875" style="34" customWidth="1"/>
    <col min="10256" max="10256" width="8.44140625" style="34" customWidth="1"/>
    <col min="10257" max="10496" width="8.88671875" style="34"/>
    <col min="10497" max="10497" width="2.6640625" style="34" customWidth="1"/>
    <col min="10498" max="10498" width="4.21875" style="34" customWidth="1"/>
    <col min="10499" max="10499" width="3.6640625" style="34" customWidth="1"/>
    <col min="10500" max="10500" width="6.5546875" style="34" customWidth="1"/>
    <col min="10501" max="10501" width="18.5546875" style="34" customWidth="1"/>
    <col min="10502" max="10502" width="6.21875" style="34" customWidth="1"/>
    <col min="10503" max="10503" width="8.21875" style="34" customWidth="1"/>
    <col min="10504" max="10504" width="7.44140625" style="34" customWidth="1"/>
    <col min="10505" max="10505" width="7.6640625" style="34" customWidth="1"/>
    <col min="10506" max="10506" width="7.21875" style="34" customWidth="1"/>
    <col min="10507" max="10507" width="8.5546875" style="34" customWidth="1"/>
    <col min="10508" max="10508" width="8" style="34" customWidth="1"/>
    <col min="10509" max="10509" width="7.109375" style="34" customWidth="1"/>
    <col min="10510" max="10510" width="9.6640625" style="34" customWidth="1"/>
    <col min="10511" max="10511" width="8.21875" style="34" customWidth="1"/>
    <col min="10512" max="10512" width="8.44140625" style="34" customWidth="1"/>
    <col min="10513" max="10752" width="8.88671875" style="34"/>
    <col min="10753" max="10753" width="2.6640625" style="34" customWidth="1"/>
    <col min="10754" max="10754" width="4.21875" style="34" customWidth="1"/>
    <col min="10755" max="10755" width="3.6640625" style="34" customWidth="1"/>
    <col min="10756" max="10756" width="6.5546875" style="34" customWidth="1"/>
    <col min="10757" max="10757" width="18.5546875" style="34" customWidth="1"/>
    <col min="10758" max="10758" width="6.21875" style="34" customWidth="1"/>
    <col min="10759" max="10759" width="8.21875" style="34" customWidth="1"/>
    <col min="10760" max="10760" width="7.44140625" style="34" customWidth="1"/>
    <col min="10761" max="10761" width="7.6640625" style="34" customWidth="1"/>
    <col min="10762" max="10762" width="7.21875" style="34" customWidth="1"/>
    <col min="10763" max="10763" width="8.5546875" style="34" customWidth="1"/>
    <col min="10764" max="10764" width="8" style="34" customWidth="1"/>
    <col min="10765" max="10765" width="7.109375" style="34" customWidth="1"/>
    <col min="10766" max="10766" width="9.6640625" style="34" customWidth="1"/>
    <col min="10767" max="10767" width="8.21875" style="34" customWidth="1"/>
    <col min="10768" max="10768" width="8.44140625" style="34" customWidth="1"/>
    <col min="10769" max="11008" width="8.88671875" style="34"/>
    <col min="11009" max="11009" width="2.6640625" style="34" customWidth="1"/>
    <col min="11010" max="11010" width="4.21875" style="34" customWidth="1"/>
    <col min="11011" max="11011" width="3.6640625" style="34" customWidth="1"/>
    <col min="11012" max="11012" width="6.5546875" style="34" customWidth="1"/>
    <col min="11013" max="11013" width="18.5546875" style="34" customWidth="1"/>
    <col min="11014" max="11014" width="6.21875" style="34" customWidth="1"/>
    <col min="11015" max="11015" width="8.21875" style="34" customWidth="1"/>
    <col min="11016" max="11016" width="7.44140625" style="34" customWidth="1"/>
    <col min="11017" max="11017" width="7.6640625" style="34" customWidth="1"/>
    <col min="11018" max="11018" width="7.21875" style="34" customWidth="1"/>
    <col min="11019" max="11019" width="8.5546875" style="34" customWidth="1"/>
    <col min="11020" max="11020" width="8" style="34" customWidth="1"/>
    <col min="11021" max="11021" width="7.109375" style="34" customWidth="1"/>
    <col min="11022" max="11022" width="9.6640625" style="34" customWidth="1"/>
    <col min="11023" max="11023" width="8.21875" style="34" customWidth="1"/>
    <col min="11024" max="11024" width="8.44140625" style="34" customWidth="1"/>
    <col min="11025" max="11264" width="8.88671875" style="34"/>
    <col min="11265" max="11265" width="2.6640625" style="34" customWidth="1"/>
    <col min="11266" max="11266" width="4.21875" style="34" customWidth="1"/>
    <col min="11267" max="11267" width="3.6640625" style="34" customWidth="1"/>
    <col min="11268" max="11268" width="6.5546875" style="34" customWidth="1"/>
    <col min="11269" max="11269" width="18.5546875" style="34" customWidth="1"/>
    <col min="11270" max="11270" width="6.21875" style="34" customWidth="1"/>
    <col min="11271" max="11271" width="8.21875" style="34" customWidth="1"/>
    <col min="11272" max="11272" width="7.44140625" style="34" customWidth="1"/>
    <col min="11273" max="11273" width="7.6640625" style="34" customWidth="1"/>
    <col min="11274" max="11274" width="7.21875" style="34" customWidth="1"/>
    <col min="11275" max="11275" width="8.5546875" style="34" customWidth="1"/>
    <col min="11276" max="11276" width="8" style="34" customWidth="1"/>
    <col min="11277" max="11277" width="7.109375" style="34" customWidth="1"/>
    <col min="11278" max="11278" width="9.6640625" style="34" customWidth="1"/>
    <col min="11279" max="11279" width="8.21875" style="34" customWidth="1"/>
    <col min="11280" max="11280" width="8.44140625" style="34" customWidth="1"/>
    <col min="11281" max="11520" width="8.88671875" style="34"/>
    <col min="11521" max="11521" width="2.6640625" style="34" customWidth="1"/>
    <col min="11522" max="11522" width="4.21875" style="34" customWidth="1"/>
    <col min="11523" max="11523" width="3.6640625" style="34" customWidth="1"/>
    <col min="11524" max="11524" width="6.5546875" style="34" customWidth="1"/>
    <col min="11525" max="11525" width="18.5546875" style="34" customWidth="1"/>
    <col min="11526" max="11526" width="6.21875" style="34" customWidth="1"/>
    <col min="11527" max="11527" width="8.21875" style="34" customWidth="1"/>
    <col min="11528" max="11528" width="7.44140625" style="34" customWidth="1"/>
    <col min="11529" max="11529" width="7.6640625" style="34" customWidth="1"/>
    <col min="11530" max="11530" width="7.21875" style="34" customWidth="1"/>
    <col min="11531" max="11531" width="8.5546875" style="34" customWidth="1"/>
    <col min="11532" max="11532" width="8" style="34" customWidth="1"/>
    <col min="11533" max="11533" width="7.109375" style="34" customWidth="1"/>
    <col min="11534" max="11534" width="9.6640625" style="34" customWidth="1"/>
    <col min="11535" max="11535" width="8.21875" style="34" customWidth="1"/>
    <col min="11536" max="11536" width="8.44140625" style="34" customWidth="1"/>
    <col min="11537" max="11776" width="8.88671875" style="34"/>
    <col min="11777" max="11777" width="2.6640625" style="34" customWidth="1"/>
    <col min="11778" max="11778" width="4.21875" style="34" customWidth="1"/>
    <col min="11779" max="11779" width="3.6640625" style="34" customWidth="1"/>
    <col min="11780" max="11780" width="6.5546875" style="34" customWidth="1"/>
    <col min="11781" max="11781" width="18.5546875" style="34" customWidth="1"/>
    <col min="11782" max="11782" width="6.21875" style="34" customWidth="1"/>
    <col min="11783" max="11783" width="8.21875" style="34" customWidth="1"/>
    <col min="11784" max="11784" width="7.44140625" style="34" customWidth="1"/>
    <col min="11785" max="11785" width="7.6640625" style="34" customWidth="1"/>
    <col min="11786" max="11786" width="7.21875" style="34" customWidth="1"/>
    <col min="11787" max="11787" width="8.5546875" style="34" customWidth="1"/>
    <col min="11788" max="11788" width="8" style="34" customWidth="1"/>
    <col min="11789" max="11789" width="7.109375" style="34" customWidth="1"/>
    <col min="11790" max="11790" width="9.6640625" style="34" customWidth="1"/>
    <col min="11791" max="11791" width="8.21875" style="34" customWidth="1"/>
    <col min="11792" max="11792" width="8.44140625" style="34" customWidth="1"/>
    <col min="11793" max="12032" width="8.88671875" style="34"/>
    <col min="12033" max="12033" width="2.6640625" style="34" customWidth="1"/>
    <col min="12034" max="12034" width="4.21875" style="34" customWidth="1"/>
    <col min="12035" max="12035" width="3.6640625" style="34" customWidth="1"/>
    <col min="12036" max="12036" width="6.5546875" style="34" customWidth="1"/>
    <col min="12037" max="12037" width="18.5546875" style="34" customWidth="1"/>
    <col min="12038" max="12038" width="6.21875" style="34" customWidth="1"/>
    <col min="12039" max="12039" width="8.21875" style="34" customWidth="1"/>
    <col min="12040" max="12040" width="7.44140625" style="34" customWidth="1"/>
    <col min="12041" max="12041" width="7.6640625" style="34" customWidth="1"/>
    <col min="12042" max="12042" width="7.21875" style="34" customWidth="1"/>
    <col min="12043" max="12043" width="8.5546875" style="34" customWidth="1"/>
    <col min="12044" max="12044" width="8" style="34" customWidth="1"/>
    <col min="12045" max="12045" width="7.109375" style="34" customWidth="1"/>
    <col min="12046" max="12046" width="9.6640625" style="34" customWidth="1"/>
    <col min="12047" max="12047" width="8.21875" style="34" customWidth="1"/>
    <col min="12048" max="12048" width="8.44140625" style="34" customWidth="1"/>
    <col min="12049" max="12288" width="8.88671875" style="34"/>
    <col min="12289" max="12289" width="2.6640625" style="34" customWidth="1"/>
    <col min="12290" max="12290" width="4.21875" style="34" customWidth="1"/>
    <col min="12291" max="12291" width="3.6640625" style="34" customWidth="1"/>
    <col min="12292" max="12292" width="6.5546875" style="34" customWidth="1"/>
    <col min="12293" max="12293" width="18.5546875" style="34" customWidth="1"/>
    <col min="12294" max="12294" width="6.21875" style="34" customWidth="1"/>
    <col min="12295" max="12295" width="8.21875" style="34" customWidth="1"/>
    <col min="12296" max="12296" width="7.44140625" style="34" customWidth="1"/>
    <col min="12297" max="12297" width="7.6640625" style="34" customWidth="1"/>
    <col min="12298" max="12298" width="7.21875" style="34" customWidth="1"/>
    <col min="12299" max="12299" width="8.5546875" style="34" customWidth="1"/>
    <col min="12300" max="12300" width="8" style="34" customWidth="1"/>
    <col min="12301" max="12301" width="7.109375" style="34" customWidth="1"/>
    <col min="12302" max="12302" width="9.6640625" style="34" customWidth="1"/>
    <col min="12303" max="12303" width="8.21875" style="34" customWidth="1"/>
    <col min="12304" max="12304" width="8.44140625" style="34" customWidth="1"/>
    <col min="12305" max="12544" width="8.88671875" style="34"/>
    <col min="12545" max="12545" width="2.6640625" style="34" customWidth="1"/>
    <col min="12546" max="12546" width="4.21875" style="34" customWidth="1"/>
    <col min="12547" max="12547" width="3.6640625" style="34" customWidth="1"/>
    <col min="12548" max="12548" width="6.5546875" style="34" customWidth="1"/>
    <col min="12549" max="12549" width="18.5546875" style="34" customWidth="1"/>
    <col min="12550" max="12550" width="6.21875" style="34" customWidth="1"/>
    <col min="12551" max="12551" width="8.21875" style="34" customWidth="1"/>
    <col min="12552" max="12552" width="7.44140625" style="34" customWidth="1"/>
    <col min="12553" max="12553" width="7.6640625" style="34" customWidth="1"/>
    <col min="12554" max="12554" width="7.21875" style="34" customWidth="1"/>
    <col min="12555" max="12555" width="8.5546875" style="34" customWidth="1"/>
    <col min="12556" max="12556" width="8" style="34" customWidth="1"/>
    <col min="12557" max="12557" width="7.109375" style="34" customWidth="1"/>
    <col min="12558" max="12558" width="9.6640625" style="34" customWidth="1"/>
    <col min="12559" max="12559" width="8.21875" style="34" customWidth="1"/>
    <col min="12560" max="12560" width="8.44140625" style="34" customWidth="1"/>
    <col min="12561" max="12800" width="8.88671875" style="34"/>
    <col min="12801" max="12801" width="2.6640625" style="34" customWidth="1"/>
    <col min="12802" max="12802" width="4.21875" style="34" customWidth="1"/>
    <col min="12803" max="12803" width="3.6640625" style="34" customWidth="1"/>
    <col min="12804" max="12804" width="6.5546875" style="34" customWidth="1"/>
    <col min="12805" max="12805" width="18.5546875" style="34" customWidth="1"/>
    <col min="12806" max="12806" width="6.21875" style="34" customWidth="1"/>
    <col min="12807" max="12807" width="8.21875" style="34" customWidth="1"/>
    <col min="12808" max="12808" width="7.44140625" style="34" customWidth="1"/>
    <col min="12809" max="12809" width="7.6640625" style="34" customWidth="1"/>
    <col min="12810" max="12810" width="7.21875" style="34" customWidth="1"/>
    <col min="12811" max="12811" width="8.5546875" style="34" customWidth="1"/>
    <col min="12812" max="12812" width="8" style="34" customWidth="1"/>
    <col min="12813" max="12813" width="7.109375" style="34" customWidth="1"/>
    <col min="12814" max="12814" width="9.6640625" style="34" customWidth="1"/>
    <col min="12815" max="12815" width="8.21875" style="34" customWidth="1"/>
    <col min="12816" max="12816" width="8.44140625" style="34" customWidth="1"/>
    <col min="12817" max="13056" width="8.88671875" style="34"/>
    <col min="13057" max="13057" width="2.6640625" style="34" customWidth="1"/>
    <col min="13058" max="13058" width="4.21875" style="34" customWidth="1"/>
    <col min="13059" max="13059" width="3.6640625" style="34" customWidth="1"/>
    <col min="13060" max="13060" width="6.5546875" style="34" customWidth="1"/>
    <col min="13061" max="13061" width="18.5546875" style="34" customWidth="1"/>
    <col min="13062" max="13062" width="6.21875" style="34" customWidth="1"/>
    <col min="13063" max="13063" width="8.21875" style="34" customWidth="1"/>
    <col min="13064" max="13064" width="7.44140625" style="34" customWidth="1"/>
    <col min="13065" max="13065" width="7.6640625" style="34" customWidth="1"/>
    <col min="13066" max="13066" width="7.21875" style="34" customWidth="1"/>
    <col min="13067" max="13067" width="8.5546875" style="34" customWidth="1"/>
    <col min="13068" max="13068" width="8" style="34" customWidth="1"/>
    <col min="13069" max="13069" width="7.109375" style="34" customWidth="1"/>
    <col min="13070" max="13070" width="9.6640625" style="34" customWidth="1"/>
    <col min="13071" max="13071" width="8.21875" style="34" customWidth="1"/>
    <col min="13072" max="13072" width="8.44140625" style="34" customWidth="1"/>
    <col min="13073" max="13312" width="8.88671875" style="34"/>
    <col min="13313" max="13313" width="2.6640625" style="34" customWidth="1"/>
    <col min="13314" max="13314" width="4.21875" style="34" customWidth="1"/>
    <col min="13315" max="13315" width="3.6640625" style="34" customWidth="1"/>
    <col min="13316" max="13316" width="6.5546875" style="34" customWidth="1"/>
    <col min="13317" max="13317" width="18.5546875" style="34" customWidth="1"/>
    <col min="13318" max="13318" width="6.21875" style="34" customWidth="1"/>
    <col min="13319" max="13319" width="8.21875" style="34" customWidth="1"/>
    <col min="13320" max="13320" width="7.44140625" style="34" customWidth="1"/>
    <col min="13321" max="13321" width="7.6640625" style="34" customWidth="1"/>
    <col min="13322" max="13322" width="7.21875" style="34" customWidth="1"/>
    <col min="13323" max="13323" width="8.5546875" style="34" customWidth="1"/>
    <col min="13324" max="13324" width="8" style="34" customWidth="1"/>
    <col min="13325" max="13325" width="7.109375" style="34" customWidth="1"/>
    <col min="13326" max="13326" width="9.6640625" style="34" customWidth="1"/>
    <col min="13327" max="13327" width="8.21875" style="34" customWidth="1"/>
    <col min="13328" max="13328" width="8.44140625" style="34" customWidth="1"/>
    <col min="13329" max="13568" width="8.88671875" style="34"/>
    <col min="13569" max="13569" width="2.6640625" style="34" customWidth="1"/>
    <col min="13570" max="13570" width="4.21875" style="34" customWidth="1"/>
    <col min="13571" max="13571" width="3.6640625" style="34" customWidth="1"/>
    <col min="13572" max="13572" width="6.5546875" style="34" customWidth="1"/>
    <col min="13573" max="13573" width="18.5546875" style="34" customWidth="1"/>
    <col min="13574" max="13574" width="6.21875" style="34" customWidth="1"/>
    <col min="13575" max="13575" width="8.21875" style="34" customWidth="1"/>
    <col min="13576" max="13576" width="7.44140625" style="34" customWidth="1"/>
    <col min="13577" max="13577" width="7.6640625" style="34" customWidth="1"/>
    <col min="13578" max="13578" width="7.21875" style="34" customWidth="1"/>
    <col min="13579" max="13579" width="8.5546875" style="34" customWidth="1"/>
    <col min="13580" max="13580" width="8" style="34" customWidth="1"/>
    <col min="13581" max="13581" width="7.109375" style="34" customWidth="1"/>
    <col min="13582" max="13582" width="9.6640625" style="34" customWidth="1"/>
    <col min="13583" max="13583" width="8.21875" style="34" customWidth="1"/>
    <col min="13584" max="13584" width="8.44140625" style="34" customWidth="1"/>
    <col min="13585" max="13824" width="8.88671875" style="34"/>
    <col min="13825" max="13825" width="2.6640625" style="34" customWidth="1"/>
    <col min="13826" max="13826" width="4.21875" style="34" customWidth="1"/>
    <col min="13827" max="13827" width="3.6640625" style="34" customWidth="1"/>
    <col min="13828" max="13828" width="6.5546875" style="34" customWidth="1"/>
    <col min="13829" max="13829" width="18.5546875" style="34" customWidth="1"/>
    <col min="13830" max="13830" width="6.21875" style="34" customWidth="1"/>
    <col min="13831" max="13831" width="8.21875" style="34" customWidth="1"/>
    <col min="13832" max="13832" width="7.44140625" style="34" customWidth="1"/>
    <col min="13833" max="13833" width="7.6640625" style="34" customWidth="1"/>
    <col min="13834" max="13834" width="7.21875" style="34" customWidth="1"/>
    <col min="13835" max="13835" width="8.5546875" style="34" customWidth="1"/>
    <col min="13836" max="13836" width="8" style="34" customWidth="1"/>
    <col min="13837" max="13837" width="7.109375" style="34" customWidth="1"/>
    <col min="13838" max="13838" width="9.6640625" style="34" customWidth="1"/>
    <col min="13839" max="13839" width="8.21875" style="34" customWidth="1"/>
    <col min="13840" max="13840" width="8.44140625" style="34" customWidth="1"/>
    <col min="13841" max="14080" width="8.88671875" style="34"/>
    <col min="14081" max="14081" width="2.6640625" style="34" customWidth="1"/>
    <col min="14082" max="14082" width="4.21875" style="34" customWidth="1"/>
    <col min="14083" max="14083" width="3.6640625" style="34" customWidth="1"/>
    <col min="14084" max="14084" width="6.5546875" style="34" customWidth="1"/>
    <col min="14085" max="14085" width="18.5546875" style="34" customWidth="1"/>
    <col min="14086" max="14086" width="6.21875" style="34" customWidth="1"/>
    <col min="14087" max="14087" width="8.21875" style="34" customWidth="1"/>
    <col min="14088" max="14088" width="7.44140625" style="34" customWidth="1"/>
    <col min="14089" max="14089" width="7.6640625" style="34" customWidth="1"/>
    <col min="14090" max="14090" width="7.21875" style="34" customWidth="1"/>
    <col min="14091" max="14091" width="8.5546875" style="34" customWidth="1"/>
    <col min="14092" max="14092" width="8" style="34" customWidth="1"/>
    <col min="14093" max="14093" width="7.109375" style="34" customWidth="1"/>
    <col min="14094" max="14094" width="9.6640625" style="34" customWidth="1"/>
    <col min="14095" max="14095" width="8.21875" style="34" customWidth="1"/>
    <col min="14096" max="14096" width="8.44140625" style="34" customWidth="1"/>
    <col min="14097" max="14336" width="8.88671875" style="34"/>
    <col min="14337" max="14337" width="2.6640625" style="34" customWidth="1"/>
    <col min="14338" max="14338" width="4.21875" style="34" customWidth="1"/>
    <col min="14339" max="14339" width="3.6640625" style="34" customWidth="1"/>
    <col min="14340" max="14340" width="6.5546875" style="34" customWidth="1"/>
    <col min="14341" max="14341" width="18.5546875" style="34" customWidth="1"/>
    <col min="14342" max="14342" width="6.21875" style="34" customWidth="1"/>
    <col min="14343" max="14343" width="8.21875" style="34" customWidth="1"/>
    <col min="14344" max="14344" width="7.44140625" style="34" customWidth="1"/>
    <col min="14345" max="14345" width="7.6640625" style="34" customWidth="1"/>
    <col min="14346" max="14346" width="7.21875" style="34" customWidth="1"/>
    <col min="14347" max="14347" width="8.5546875" style="34" customWidth="1"/>
    <col min="14348" max="14348" width="8" style="34" customWidth="1"/>
    <col min="14349" max="14349" width="7.109375" style="34" customWidth="1"/>
    <col min="14350" max="14350" width="9.6640625" style="34" customWidth="1"/>
    <col min="14351" max="14351" width="8.21875" style="34" customWidth="1"/>
    <col min="14352" max="14352" width="8.44140625" style="34" customWidth="1"/>
    <col min="14353" max="14592" width="8.88671875" style="34"/>
    <col min="14593" max="14593" width="2.6640625" style="34" customWidth="1"/>
    <col min="14594" max="14594" width="4.21875" style="34" customWidth="1"/>
    <col min="14595" max="14595" width="3.6640625" style="34" customWidth="1"/>
    <col min="14596" max="14596" width="6.5546875" style="34" customWidth="1"/>
    <col min="14597" max="14597" width="18.5546875" style="34" customWidth="1"/>
    <col min="14598" max="14598" width="6.21875" style="34" customWidth="1"/>
    <col min="14599" max="14599" width="8.21875" style="34" customWidth="1"/>
    <col min="14600" max="14600" width="7.44140625" style="34" customWidth="1"/>
    <col min="14601" max="14601" width="7.6640625" style="34" customWidth="1"/>
    <col min="14602" max="14602" width="7.21875" style="34" customWidth="1"/>
    <col min="14603" max="14603" width="8.5546875" style="34" customWidth="1"/>
    <col min="14604" max="14604" width="8" style="34" customWidth="1"/>
    <col min="14605" max="14605" width="7.109375" style="34" customWidth="1"/>
    <col min="14606" max="14606" width="9.6640625" style="34" customWidth="1"/>
    <col min="14607" max="14607" width="8.21875" style="34" customWidth="1"/>
    <col min="14608" max="14608" width="8.44140625" style="34" customWidth="1"/>
    <col min="14609" max="14848" width="8.88671875" style="34"/>
    <col min="14849" max="14849" width="2.6640625" style="34" customWidth="1"/>
    <col min="14850" max="14850" width="4.21875" style="34" customWidth="1"/>
    <col min="14851" max="14851" width="3.6640625" style="34" customWidth="1"/>
    <col min="14852" max="14852" width="6.5546875" style="34" customWidth="1"/>
    <col min="14853" max="14853" width="18.5546875" style="34" customWidth="1"/>
    <col min="14854" max="14854" width="6.21875" style="34" customWidth="1"/>
    <col min="14855" max="14855" width="8.21875" style="34" customWidth="1"/>
    <col min="14856" max="14856" width="7.44140625" style="34" customWidth="1"/>
    <col min="14857" max="14857" width="7.6640625" style="34" customWidth="1"/>
    <col min="14858" max="14858" width="7.21875" style="34" customWidth="1"/>
    <col min="14859" max="14859" width="8.5546875" style="34" customWidth="1"/>
    <col min="14860" max="14860" width="8" style="34" customWidth="1"/>
    <col min="14861" max="14861" width="7.109375" style="34" customWidth="1"/>
    <col min="14862" max="14862" width="9.6640625" style="34" customWidth="1"/>
    <col min="14863" max="14863" width="8.21875" style="34" customWidth="1"/>
    <col min="14864" max="14864" width="8.44140625" style="34" customWidth="1"/>
    <col min="14865" max="15104" width="8.88671875" style="34"/>
    <col min="15105" max="15105" width="2.6640625" style="34" customWidth="1"/>
    <col min="15106" max="15106" width="4.21875" style="34" customWidth="1"/>
    <col min="15107" max="15107" width="3.6640625" style="34" customWidth="1"/>
    <col min="15108" max="15108" width="6.5546875" style="34" customWidth="1"/>
    <col min="15109" max="15109" width="18.5546875" style="34" customWidth="1"/>
    <col min="15110" max="15110" width="6.21875" style="34" customWidth="1"/>
    <col min="15111" max="15111" width="8.21875" style="34" customWidth="1"/>
    <col min="15112" max="15112" width="7.44140625" style="34" customWidth="1"/>
    <col min="15113" max="15113" width="7.6640625" style="34" customWidth="1"/>
    <col min="15114" max="15114" width="7.21875" style="34" customWidth="1"/>
    <col min="15115" max="15115" width="8.5546875" style="34" customWidth="1"/>
    <col min="15116" max="15116" width="8" style="34" customWidth="1"/>
    <col min="15117" max="15117" width="7.109375" style="34" customWidth="1"/>
    <col min="15118" max="15118" width="9.6640625" style="34" customWidth="1"/>
    <col min="15119" max="15119" width="8.21875" style="34" customWidth="1"/>
    <col min="15120" max="15120" width="8.44140625" style="34" customWidth="1"/>
    <col min="15121" max="15360" width="8.88671875" style="34"/>
    <col min="15361" max="15361" width="2.6640625" style="34" customWidth="1"/>
    <col min="15362" max="15362" width="4.21875" style="34" customWidth="1"/>
    <col min="15363" max="15363" width="3.6640625" style="34" customWidth="1"/>
    <col min="15364" max="15364" width="6.5546875" style="34" customWidth="1"/>
    <col min="15365" max="15365" width="18.5546875" style="34" customWidth="1"/>
    <col min="15366" max="15366" width="6.21875" style="34" customWidth="1"/>
    <col min="15367" max="15367" width="8.21875" style="34" customWidth="1"/>
    <col min="15368" max="15368" width="7.44140625" style="34" customWidth="1"/>
    <col min="15369" max="15369" width="7.6640625" style="34" customWidth="1"/>
    <col min="15370" max="15370" width="7.21875" style="34" customWidth="1"/>
    <col min="15371" max="15371" width="8.5546875" style="34" customWidth="1"/>
    <col min="15372" max="15372" width="8" style="34" customWidth="1"/>
    <col min="15373" max="15373" width="7.109375" style="34" customWidth="1"/>
    <col min="15374" max="15374" width="9.6640625" style="34" customWidth="1"/>
    <col min="15375" max="15375" width="8.21875" style="34" customWidth="1"/>
    <col min="15376" max="15376" width="8.44140625" style="34" customWidth="1"/>
    <col min="15377" max="15616" width="8.88671875" style="34"/>
    <col min="15617" max="15617" width="2.6640625" style="34" customWidth="1"/>
    <col min="15618" max="15618" width="4.21875" style="34" customWidth="1"/>
    <col min="15619" max="15619" width="3.6640625" style="34" customWidth="1"/>
    <col min="15620" max="15620" width="6.5546875" style="34" customWidth="1"/>
    <col min="15621" max="15621" width="18.5546875" style="34" customWidth="1"/>
    <col min="15622" max="15622" width="6.21875" style="34" customWidth="1"/>
    <col min="15623" max="15623" width="8.21875" style="34" customWidth="1"/>
    <col min="15624" max="15624" width="7.44140625" style="34" customWidth="1"/>
    <col min="15625" max="15625" width="7.6640625" style="34" customWidth="1"/>
    <col min="15626" max="15626" width="7.21875" style="34" customWidth="1"/>
    <col min="15627" max="15627" width="8.5546875" style="34" customWidth="1"/>
    <col min="15628" max="15628" width="8" style="34" customWidth="1"/>
    <col min="15629" max="15629" width="7.109375" style="34" customWidth="1"/>
    <col min="15630" max="15630" width="9.6640625" style="34" customWidth="1"/>
    <col min="15631" max="15631" width="8.21875" style="34" customWidth="1"/>
    <col min="15632" max="15632" width="8.44140625" style="34" customWidth="1"/>
    <col min="15633" max="15872" width="8.88671875" style="34"/>
    <col min="15873" max="15873" width="2.6640625" style="34" customWidth="1"/>
    <col min="15874" max="15874" width="4.21875" style="34" customWidth="1"/>
    <col min="15875" max="15875" width="3.6640625" style="34" customWidth="1"/>
    <col min="15876" max="15876" width="6.5546875" style="34" customWidth="1"/>
    <col min="15877" max="15877" width="18.5546875" style="34" customWidth="1"/>
    <col min="15878" max="15878" width="6.21875" style="34" customWidth="1"/>
    <col min="15879" max="15879" width="8.21875" style="34" customWidth="1"/>
    <col min="15880" max="15880" width="7.44140625" style="34" customWidth="1"/>
    <col min="15881" max="15881" width="7.6640625" style="34" customWidth="1"/>
    <col min="15882" max="15882" width="7.21875" style="34" customWidth="1"/>
    <col min="15883" max="15883" width="8.5546875" style="34" customWidth="1"/>
    <col min="15884" max="15884" width="8" style="34" customWidth="1"/>
    <col min="15885" max="15885" width="7.109375" style="34" customWidth="1"/>
    <col min="15886" max="15886" width="9.6640625" style="34" customWidth="1"/>
    <col min="15887" max="15887" width="8.21875" style="34" customWidth="1"/>
    <col min="15888" max="15888" width="8.44140625" style="34" customWidth="1"/>
    <col min="15889" max="16128" width="8.88671875" style="34"/>
    <col min="16129" max="16129" width="2.6640625" style="34" customWidth="1"/>
    <col min="16130" max="16130" width="4.21875" style="34" customWidth="1"/>
    <col min="16131" max="16131" width="3.6640625" style="34" customWidth="1"/>
    <col min="16132" max="16132" width="6.5546875" style="34" customWidth="1"/>
    <col min="16133" max="16133" width="18.5546875" style="34" customWidth="1"/>
    <col min="16134" max="16134" width="6.21875" style="34" customWidth="1"/>
    <col min="16135" max="16135" width="8.21875" style="34" customWidth="1"/>
    <col min="16136" max="16136" width="7.44140625" style="34" customWidth="1"/>
    <col min="16137" max="16137" width="7.6640625" style="34" customWidth="1"/>
    <col min="16138" max="16138" width="7.21875" style="34" customWidth="1"/>
    <col min="16139" max="16139" width="8.5546875" style="34" customWidth="1"/>
    <col min="16140" max="16140" width="8" style="34" customWidth="1"/>
    <col min="16141" max="16141" width="7.109375" style="34" customWidth="1"/>
    <col min="16142" max="16142" width="9.6640625" style="34" customWidth="1"/>
    <col min="16143" max="16143" width="8.21875" style="34" customWidth="1"/>
    <col min="16144" max="16144" width="8.44140625" style="34" customWidth="1"/>
    <col min="16145" max="16384" width="8.88671875" style="34"/>
  </cols>
  <sheetData>
    <row r="1" spans="1:15" x14ac:dyDescent="0.2">
      <c r="B1" s="61"/>
      <c r="C1" s="61"/>
      <c r="D1" s="61"/>
      <c r="E1" s="62"/>
      <c r="F1" s="62"/>
      <c r="G1" s="62"/>
      <c r="H1" s="62"/>
      <c r="I1" s="62"/>
      <c r="J1" s="62"/>
    </row>
    <row r="2" spans="1:15" x14ac:dyDescent="0.2">
      <c r="B2" s="59"/>
      <c r="C2" s="59"/>
      <c r="D2" s="59"/>
      <c r="E2" s="114" t="s">
        <v>134</v>
      </c>
      <c r="F2" s="114"/>
      <c r="G2" s="114"/>
      <c r="O2" s="78"/>
    </row>
    <row r="3" spans="1:15" x14ac:dyDescent="0.2">
      <c r="E3" s="58" t="s">
        <v>0</v>
      </c>
      <c r="H3" s="34" t="s">
        <v>9</v>
      </c>
      <c r="I3" s="18" t="s">
        <v>15</v>
      </c>
      <c r="J3" s="18"/>
      <c r="O3" s="78"/>
    </row>
    <row r="4" spans="1:15" ht="12.75" customHeight="1" x14ac:dyDescent="0.2">
      <c r="B4" s="58"/>
    </row>
    <row r="5" spans="1:15" x14ac:dyDescent="0.2">
      <c r="B5" s="129" t="s">
        <v>17</v>
      </c>
      <c r="C5" s="130"/>
      <c r="D5" s="13" t="s">
        <v>10</v>
      </c>
      <c r="E5" s="44" t="s">
        <v>1</v>
      </c>
      <c r="F5" s="45" t="s">
        <v>2</v>
      </c>
      <c r="G5" s="13" t="s">
        <v>3</v>
      </c>
      <c r="H5" s="13" t="s">
        <v>6</v>
      </c>
      <c r="I5" s="13" t="s">
        <v>7</v>
      </c>
      <c r="J5" s="13" t="s">
        <v>8</v>
      </c>
      <c r="K5" s="13" t="s">
        <v>19</v>
      </c>
      <c r="L5" s="13" t="s">
        <v>94</v>
      </c>
      <c r="M5" s="13" t="s">
        <v>20</v>
      </c>
      <c r="N5" s="13" t="s">
        <v>21</v>
      </c>
      <c r="O5" s="13" t="s">
        <v>22</v>
      </c>
    </row>
    <row r="6" spans="1:15" ht="129" customHeight="1" x14ac:dyDescent="0.2">
      <c r="B6" s="115" t="s">
        <v>135</v>
      </c>
      <c r="C6" s="36" t="s">
        <v>16</v>
      </c>
      <c r="D6" s="40" t="s">
        <v>11</v>
      </c>
      <c r="E6" s="19" t="s">
        <v>136</v>
      </c>
      <c r="F6" s="47" t="s">
        <v>14</v>
      </c>
      <c r="G6" s="40" t="s">
        <v>95</v>
      </c>
      <c r="H6" s="48" t="s">
        <v>139</v>
      </c>
      <c r="I6" s="26" t="s">
        <v>140</v>
      </c>
      <c r="J6" s="116" t="s">
        <v>141</v>
      </c>
      <c r="K6" s="26" t="s">
        <v>18</v>
      </c>
      <c r="L6" s="117" t="s">
        <v>23</v>
      </c>
      <c r="M6" s="40" t="s">
        <v>5</v>
      </c>
      <c r="N6" s="118" t="s">
        <v>99</v>
      </c>
      <c r="O6" s="119" t="s">
        <v>100</v>
      </c>
    </row>
    <row r="7" spans="1:15" ht="15.75" x14ac:dyDescent="0.25">
      <c r="A7" s="65">
        <v>1</v>
      </c>
      <c r="B7" s="13"/>
      <c r="C7" s="13" t="s">
        <v>38</v>
      </c>
      <c r="D7" s="120" t="s">
        <v>39</v>
      </c>
      <c r="E7" s="121" t="s">
        <v>40</v>
      </c>
      <c r="F7" s="45" t="s">
        <v>104</v>
      </c>
      <c r="G7" s="10">
        <f>SUM(I7/H7)</f>
        <v>0.50285714285714289</v>
      </c>
      <c r="H7" s="13">
        <v>350</v>
      </c>
      <c r="I7" s="13">
        <v>176</v>
      </c>
      <c r="J7" s="13">
        <v>168</v>
      </c>
      <c r="K7" s="8"/>
      <c r="L7" s="29"/>
      <c r="M7" s="11">
        <v>624.49417700000004</v>
      </c>
      <c r="N7" s="11">
        <f>SUM(J7*M7)</f>
        <v>104915.02173600001</v>
      </c>
      <c r="O7" s="11">
        <f>SUM(L7*M7)</f>
        <v>0</v>
      </c>
    </row>
    <row r="8" spans="1:15" ht="15.75" x14ac:dyDescent="0.25">
      <c r="A8" s="65">
        <v>2</v>
      </c>
      <c r="B8" s="13"/>
      <c r="C8" s="13" t="s">
        <v>38</v>
      </c>
      <c r="D8" s="120" t="s">
        <v>43</v>
      </c>
      <c r="E8" s="121" t="s">
        <v>137</v>
      </c>
      <c r="F8" s="45" t="s">
        <v>92</v>
      </c>
      <c r="G8" s="10">
        <f>SUM(I8/H8)</f>
        <v>0.4850498338870432</v>
      </c>
      <c r="H8" s="13">
        <v>301</v>
      </c>
      <c r="I8" s="13">
        <v>146</v>
      </c>
      <c r="J8" s="13">
        <v>146</v>
      </c>
      <c r="K8" s="8"/>
      <c r="L8" s="29"/>
      <c r="M8" s="11">
        <f>M7</f>
        <v>624.49417700000004</v>
      </c>
      <c r="N8" s="11">
        <f t="shared" ref="N8:N17" si="0">SUM(J8*M8)</f>
        <v>91176.149841999999</v>
      </c>
      <c r="O8" s="11">
        <f t="shared" ref="O8:O17" si="1">SUM(L8*M8)</f>
        <v>0</v>
      </c>
    </row>
    <row r="9" spans="1:15" ht="15.75" x14ac:dyDescent="0.25">
      <c r="A9" s="65">
        <v>3</v>
      </c>
      <c r="B9" s="13"/>
      <c r="C9" s="13" t="s">
        <v>38</v>
      </c>
      <c r="D9" s="120" t="s">
        <v>47</v>
      </c>
      <c r="E9" s="121" t="s">
        <v>48</v>
      </c>
      <c r="F9" s="45" t="s">
        <v>104</v>
      </c>
      <c r="G9" s="10">
        <f>SUM(I9/H9)</f>
        <v>0.45409015025041738</v>
      </c>
      <c r="H9" s="13">
        <v>599</v>
      </c>
      <c r="I9" s="13">
        <v>272</v>
      </c>
      <c r="J9" s="13">
        <v>262</v>
      </c>
      <c r="K9" s="122">
        <v>2</v>
      </c>
      <c r="L9" s="123">
        <v>2</v>
      </c>
      <c r="M9" s="11">
        <f>M7</f>
        <v>624.49417700000004</v>
      </c>
      <c r="N9" s="11">
        <f t="shared" si="0"/>
        <v>163617.47437400001</v>
      </c>
      <c r="O9" s="11">
        <f t="shared" si="1"/>
        <v>1248.9883540000001</v>
      </c>
    </row>
    <row r="10" spans="1:15" ht="15.75" x14ac:dyDescent="0.25">
      <c r="A10" s="65">
        <v>4</v>
      </c>
      <c r="B10" s="13"/>
      <c r="C10" s="13" t="s">
        <v>38</v>
      </c>
      <c r="D10" s="120" t="s">
        <v>53</v>
      </c>
      <c r="E10" s="121" t="s">
        <v>54</v>
      </c>
      <c r="F10" s="45" t="s">
        <v>104</v>
      </c>
      <c r="G10" s="10">
        <f t="shared" ref="G10:G17" si="2">SUM(I10/H10)</f>
        <v>0.44727891156462585</v>
      </c>
      <c r="H10" s="13">
        <v>588</v>
      </c>
      <c r="I10" s="13">
        <v>263</v>
      </c>
      <c r="J10" s="13">
        <v>253.5</v>
      </c>
      <c r="K10" s="83"/>
      <c r="L10" s="68"/>
      <c r="M10" s="11">
        <f>M7</f>
        <v>624.49417700000004</v>
      </c>
      <c r="N10" s="11">
        <f t="shared" si="0"/>
        <v>158309.2738695</v>
      </c>
      <c r="O10" s="11">
        <f t="shared" si="1"/>
        <v>0</v>
      </c>
    </row>
    <row r="11" spans="1:15" ht="15.75" x14ac:dyDescent="0.25">
      <c r="A11" s="65">
        <v>5</v>
      </c>
      <c r="B11" s="13"/>
      <c r="C11" s="13" t="s">
        <v>38</v>
      </c>
      <c r="D11" s="120" t="s">
        <v>45</v>
      </c>
      <c r="E11" s="121" t="s">
        <v>46</v>
      </c>
      <c r="F11" s="45" t="s">
        <v>104</v>
      </c>
      <c r="G11" s="10">
        <f t="shared" si="2"/>
        <v>0.43393393393393392</v>
      </c>
      <c r="H11" s="13">
        <v>666</v>
      </c>
      <c r="I11" s="13">
        <v>289</v>
      </c>
      <c r="J11" s="13">
        <v>281</v>
      </c>
      <c r="K11" s="83"/>
      <c r="L11" s="68"/>
      <c r="M11" s="11">
        <f>M7</f>
        <v>624.49417700000004</v>
      </c>
      <c r="N11" s="11">
        <f t="shared" si="0"/>
        <v>175482.86373700001</v>
      </c>
      <c r="O11" s="11">
        <f t="shared" si="1"/>
        <v>0</v>
      </c>
    </row>
    <row r="12" spans="1:15" ht="15.75" x14ac:dyDescent="0.25">
      <c r="A12" s="65">
        <v>6</v>
      </c>
      <c r="B12" s="13"/>
      <c r="C12" s="13" t="s">
        <v>105</v>
      </c>
      <c r="D12" s="120" t="s">
        <v>49</v>
      </c>
      <c r="E12" s="121" t="s">
        <v>50</v>
      </c>
      <c r="F12" s="45" t="s">
        <v>104</v>
      </c>
      <c r="G12" s="10">
        <f t="shared" si="2"/>
        <v>0.42344497607655501</v>
      </c>
      <c r="H12" s="13">
        <v>418</v>
      </c>
      <c r="I12" s="13">
        <v>177</v>
      </c>
      <c r="J12" s="13">
        <v>170.5</v>
      </c>
      <c r="K12" s="122">
        <v>1</v>
      </c>
      <c r="L12" s="123">
        <v>1</v>
      </c>
      <c r="M12" s="11">
        <f>M7</f>
        <v>624.49417700000004</v>
      </c>
      <c r="N12" s="11">
        <f t="shared" si="0"/>
        <v>106476.2571785</v>
      </c>
      <c r="O12" s="11">
        <f t="shared" si="1"/>
        <v>624.49417700000004</v>
      </c>
    </row>
    <row r="13" spans="1:15" ht="15.75" x14ac:dyDescent="0.25">
      <c r="A13" s="65">
        <v>7</v>
      </c>
      <c r="B13" s="13"/>
      <c r="C13" s="13" t="s">
        <v>105</v>
      </c>
      <c r="D13" s="120" t="s">
        <v>61</v>
      </c>
      <c r="E13" s="121" t="s">
        <v>62</v>
      </c>
      <c r="F13" s="45" t="s">
        <v>104</v>
      </c>
      <c r="G13" s="10">
        <f t="shared" si="2"/>
        <v>0.41350210970464135</v>
      </c>
      <c r="H13" s="13">
        <v>474</v>
      </c>
      <c r="I13" s="13">
        <v>196</v>
      </c>
      <c r="J13" s="13">
        <v>191.5</v>
      </c>
      <c r="K13" s="83"/>
      <c r="L13" s="68"/>
      <c r="M13" s="11">
        <f>M7</f>
        <v>624.49417700000004</v>
      </c>
      <c r="N13" s="11">
        <f t="shared" si="0"/>
        <v>119590.63489550001</v>
      </c>
      <c r="O13" s="11">
        <f t="shared" si="1"/>
        <v>0</v>
      </c>
    </row>
    <row r="14" spans="1:15" ht="15.75" x14ac:dyDescent="0.25">
      <c r="A14" s="65">
        <v>8</v>
      </c>
      <c r="B14" s="13"/>
      <c r="C14" s="13" t="s">
        <v>105</v>
      </c>
      <c r="D14" s="120" t="s">
        <v>55</v>
      </c>
      <c r="E14" s="121" t="s">
        <v>56</v>
      </c>
      <c r="F14" s="45" t="s">
        <v>104</v>
      </c>
      <c r="G14" s="10">
        <f t="shared" si="2"/>
        <v>0.37386018237082069</v>
      </c>
      <c r="H14" s="13">
        <v>658</v>
      </c>
      <c r="I14" s="13">
        <v>246</v>
      </c>
      <c r="J14" s="13">
        <v>231</v>
      </c>
      <c r="K14" s="83"/>
      <c r="L14" s="68"/>
      <c r="M14" s="11">
        <f>M7</f>
        <v>624.49417700000004</v>
      </c>
      <c r="N14" s="11">
        <f t="shared" si="0"/>
        <v>144258.15488700001</v>
      </c>
      <c r="O14" s="11">
        <f t="shared" si="1"/>
        <v>0</v>
      </c>
    </row>
    <row r="15" spans="1:15" ht="15.75" x14ac:dyDescent="0.25">
      <c r="A15" s="65">
        <v>9</v>
      </c>
      <c r="B15" s="13"/>
      <c r="C15" s="13" t="s">
        <v>105</v>
      </c>
      <c r="D15" s="120" t="s">
        <v>51</v>
      </c>
      <c r="E15" s="121" t="s">
        <v>52</v>
      </c>
      <c r="F15" s="45" t="s">
        <v>104</v>
      </c>
      <c r="G15" s="10">
        <f t="shared" si="2"/>
        <v>0.35535714285714287</v>
      </c>
      <c r="H15" s="13">
        <v>560</v>
      </c>
      <c r="I15" s="13">
        <v>199</v>
      </c>
      <c r="J15" s="13">
        <v>193</v>
      </c>
      <c r="K15" s="122">
        <v>1</v>
      </c>
      <c r="L15" s="123">
        <v>1</v>
      </c>
      <c r="M15" s="11">
        <f>M7</f>
        <v>624.49417700000004</v>
      </c>
      <c r="N15" s="11">
        <f t="shared" si="0"/>
        <v>120527.37616100001</v>
      </c>
      <c r="O15" s="11">
        <f t="shared" si="1"/>
        <v>624.49417700000004</v>
      </c>
    </row>
    <row r="16" spans="1:15" ht="15.75" x14ac:dyDescent="0.25">
      <c r="A16" s="65">
        <v>10</v>
      </c>
      <c r="B16" s="13"/>
      <c r="C16" s="13" t="s">
        <v>105</v>
      </c>
      <c r="D16" s="120" t="s">
        <v>59</v>
      </c>
      <c r="E16" s="121" t="s">
        <v>60</v>
      </c>
      <c r="F16" s="45" t="s">
        <v>104</v>
      </c>
      <c r="G16" s="10">
        <f t="shared" si="2"/>
        <v>0.35505617977528092</v>
      </c>
      <c r="H16" s="13">
        <v>445</v>
      </c>
      <c r="I16" s="13">
        <v>158</v>
      </c>
      <c r="J16" s="13">
        <v>152</v>
      </c>
      <c r="K16" s="83"/>
      <c r="L16" s="68"/>
      <c r="M16" s="11">
        <f>M7</f>
        <v>624.49417700000004</v>
      </c>
      <c r="N16" s="11">
        <f t="shared" si="0"/>
        <v>94923.114904000002</v>
      </c>
      <c r="O16" s="11">
        <f t="shared" si="1"/>
        <v>0</v>
      </c>
    </row>
    <row r="17" spans="1:15" ht="15.75" x14ac:dyDescent="0.25">
      <c r="A17" s="65">
        <v>11</v>
      </c>
      <c r="B17" s="13"/>
      <c r="C17" s="13" t="s">
        <v>105</v>
      </c>
      <c r="D17" s="120" t="s">
        <v>57</v>
      </c>
      <c r="E17" s="121" t="s">
        <v>58</v>
      </c>
      <c r="F17" s="45" t="s">
        <v>104</v>
      </c>
      <c r="G17" s="10">
        <f t="shared" si="2"/>
        <v>0.30985915492957744</v>
      </c>
      <c r="H17" s="13">
        <v>497</v>
      </c>
      <c r="I17" s="13">
        <v>154</v>
      </c>
      <c r="J17" s="13">
        <v>149</v>
      </c>
      <c r="K17" s="8"/>
      <c r="L17" s="29"/>
      <c r="M17" s="11">
        <f>M7</f>
        <v>624.49417700000004</v>
      </c>
      <c r="N17" s="11">
        <f t="shared" si="0"/>
        <v>93049.632373</v>
      </c>
      <c r="O17" s="11">
        <f t="shared" si="1"/>
        <v>0</v>
      </c>
    </row>
    <row r="18" spans="1:15" x14ac:dyDescent="0.2">
      <c r="D18" s="66"/>
      <c r="E18" s="7" t="s">
        <v>4</v>
      </c>
      <c r="F18" s="67"/>
      <c r="G18" s="81"/>
      <c r="H18" s="81"/>
      <c r="I18" s="83">
        <f>SUM(I7:I17)</f>
        <v>2276</v>
      </c>
      <c r="J18" s="124">
        <f>SUM(J7:J17)</f>
        <v>2197.5</v>
      </c>
      <c r="K18" s="83">
        <f>SUM(K7:K17)</f>
        <v>4</v>
      </c>
      <c r="L18" s="125">
        <f>SUM(L7:L17)</f>
        <v>4</v>
      </c>
      <c r="M18" s="93"/>
      <c r="N18" s="15">
        <f>SUM(N7:N17)</f>
        <v>1372325.9539575002</v>
      </c>
      <c r="O18" s="85">
        <f>SUM(O7:O17)</f>
        <v>2497.9767080000001</v>
      </c>
    </row>
    <row r="19" spans="1:15" x14ac:dyDescent="0.2">
      <c r="E19" s="39"/>
      <c r="F19" s="39"/>
      <c r="G19" s="39"/>
      <c r="H19" s="39"/>
      <c r="I19" s="126" t="s">
        <v>12</v>
      </c>
      <c r="J19" s="72"/>
      <c r="K19" s="126" t="s">
        <v>12</v>
      </c>
      <c r="L19" s="72"/>
      <c r="M19" s="39"/>
      <c r="N19" s="73" t="s">
        <v>13</v>
      </c>
      <c r="O19" s="86" t="s">
        <v>13</v>
      </c>
    </row>
    <row r="20" spans="1:15" x14ac:dyDescent="0.2"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6" t="s">
        <v>138</v>
      </c>
    </row>
    <row r="21" spans="1:15" x14ac:dyDescent="0.2"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x14ac:dyDescent="0.2"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x14ac:dyDescent="0.2"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x14ac:dyDescent="0.2"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x14ac:dyDescent="0.2"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"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2"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x14ac:dyDescent="0.2"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2"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"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2"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"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5:15" x14ac:dyDescent="0.2"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5:15" x14ac:dyDescent="0.2"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5:15" x14ac:dyDescent="0.2"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5:15" x14ac:dyDescent="0.2"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5:15" x14ac:dyDescent="0.2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5:15" x14ac:dyDescent="0.2"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</sheetData>
  <mergeCells count="1">
    <mergeCell ref="B5:C5"/>
  </mergeCells>
  <pageMargins left="0.7" right="0.7" top="0.75" bottom="0.75" header="0.3" footer="0.3"/>
  <pageSetup scale="83" fitToHeight="0" orientation="landscape" horizontalDpi="4294967295" verticalDpi="4294967295" r:id="rId1"/>
  <headerFooter>
    <oddHeader>&amp;C&amp;F
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FY19</vt:lpstr>
      <vt:lpstr>FY18</vt:lpstr>
      <vt:lpstr>FY17</vt:lpstr>
      <vt:lpstr>FY16</vt:lpstr>
      <vt:lpstr>FY15</vt:lpstr>
      <vt:lpstr>FY14</vt:lpstr>
      <vt:lpstr>FY13</vt:lpstr>
      <vt:lpstr>FY12</vt:lpstr>
      <vt:lpstr>'FY19'!Print_Area</vt:lpstr>
      <vt:lpstr>'FY19'!Print_Titles</vt:lpstr>
    </vt:vector>
  </TitlesOfParts>
  <Company>Migrant Education Service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Bennett</dc:creator>
  <cp:lastModifiedBy>Danielle Lueking</cp:lastModifiedBy>
  <cp:lastPrinted>2019-03-11T15:37:28Z</cp:lastPrinted>
  <dcterms:created xsi:type="dcterms:W3CDTF">2004-05-24T15:52:30Z</dcterms:created>
  <dcterms:modified xsi:type="dcterms:W3CDTF">2019-03-11T15:37:58Z</dcterms:modified>
</cp:coreProperties>
</file>