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pss.sharepoint.com/sites/LegalServicesKimClare/Shared Documents/Legal Files/PIAs/PIA Working Documents/MPIA Response Files/Current Year - FY23/Krupiarz, Barb/23-026/"/>
    </mc:Choice>
  </mc:AlternateContent>
  <xr:revisionPtr revIDLastSave="1" documentId="8_{37301ECB-2F0B-48E8-A3CD-52B07DDB2160}" xr6:coauthVersionLast="47" xr6:coauthVersionMax="47" xr10:uidLastSave="{37801B50-CAA4-46A5-877B-A2BE7848EE46}"/>
  <bookViews>
    <workbookView xWindow="-110" yWindow="-110" windowWidth="19420" windowHeight="10420" xr2:uid="{DB327907-F433-422D-BC32-00398BB530F8}"/>
  </bookViews>
  <sheets>
    <sheet name="FY 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6" l="1"/>
  <c r="N5" i="6"/>
  <c r="N4" i="6"/>
  <c r="N24" i="6"/>
  <c r="M23" i="6"/>
  <c r="L23" i="6"/>
  <c r="K23" i="6"/>
  <c r="J23" i="6"/>
  <c r="I23" i="6"/>
  <c r="H23" i="6"/>
  <c r="G23" i="6"/>
  <c r="F23" i="6"/>
  <c r="E23" i="6"/>
  <c r="D23" i="6"/>
  <c r="C23" i="6"/>
  <c r="B23" i="6"/>
  <c r="N22" i="6"/>
  <c r="M21" i="6"/>
  <c r="L21" i="6"/>
  <c r="K21" i="6"/>
  <c r="J21" i="6"/>
  <c r="I21" i="6"/>
  <c r="H21" i="6"/>
  <c r="G21" i="6"/>
  <c r="F21" i="6"/>
  <c r="E21" i="6"/>
  <c r="D21" i="6"/>
  <c r="C21" i="6"/>
  <c r="B21" i="6"/>
  <c r="N20" i="6"/>
  <c r="N18" i="6"/>
  <c r="M17" i="6"/>
  <c r="L17" i="6"/>
  <c r="K17" i="6"/>
  <c r="J17" i="6"/>
  <c r="I17" i="6"/>
  <c r="H17" i="6"/>
  <c r="G17" i="6"/>
  <c r="F17" i="6"/>
  <c r="E17" i="6"/>
  <c r="D17" i="6"/>
  <c r="C17" i="6"/>
  <c r="B17" i="6"/>
  <c r="N16" i="6"/>
  <c r="M15" i="6"/>
  <c r="L15" i="6"/>
  <c r="K15" i="6"/>
  <c r="J15" i="6"/>
  <c r="I15" i="6"/>
  <c r="H15" i="6"/>
  <c r="G15" i="6"/>
  <c r="F15" i="6"/>
  <c r="E15" i="6"/>
  <c r="D15" i="6"/>
  <c r="C15" i="6"/>
  <c r="B15" i="6"/>
  <c r="N14" i="6"/>
  <c r="N13" i="6"/>
  <c r="M12" i="6"/>
  <c r="L12" i="6"/>
  <c r="K12" i="6"/>
  <c r="J12" i="6"/>
  <c r="I12" i="6"/>
  <c r="H12" i="6"/>
  <c r="G12" i="6"/>
  <c r="F12" i="6"/>
  <c r="E12" i="6"/>
  <c r="D12" i="6"/>
  <c r="C12" i="6"/>
  <c r="B12" i="6"/>
  <c r="N11" i="6"/>
  <c r="N10" i="6"/>
  <c r="N9" i="6"/>
  <c r="M8" i="6"/>
  <c r="L8" i="6"/>
  <c r="K8" i="6"/>
  <c r="J8" i="6"/>
  <c r="I8" i="6"/>
  <c r="H8" i="6"/>
  <c r="G8" i="6"/>
  <c r="F8" i="6"/>
  <c r="E8" i="6"/>
  <c r="D8" i="6"/>
  <c r="C8" i="6"/>
  <c r="B8" i="6"/>
  <c r="N7" i="6"/>
  <c r="N6" i="6"/>
  <c r="N3" i="6"/>
  <c r="M2" i="6"/>
  <c r="L2" i="6"/>
  <c r="K2" i="6"/>
  <c r="J2" i="6"/>
  <c r="I2" i="6"/>
  <c r="H2" i="6"/>
  <c r="G2" i="6"/>
  <c r="F2" i="6"/>
  <c r="E2" i="6"/>
  <c r="D2" i="6"/>
  <c r="C2" i="6"/>
  <c r="B2" i="6"/>
  <c r="N2" i="6" l="1"/>
  <c r="N17" i="6"/>
  <c r="N15" i="6"/>
  <c r="N12" i="6"/>
  <c r="M25" i="6"/>
  <c r="K25" i="6"/>
  <c r="L25" i="6"/>
  <c r="F25" i="6"/>
  <c r="B25" i="6"/>
  <c r="D25" i="6"/>
  <c r="E25" i="6"/>
  <c r="N8" i="6"/>
  <c r="I25" i="6"/>
  <c r="J25" i="6"/>
  <c r="H25" i="6"/>
  <c r="G25" i="6"/>
  <c r="C25" i="6"/>
  <c r="N23" i="6"/>
  <c r="N21" i="6"/>
  <c r="N25" i="6" l="1"/>
</calcChain>
</file>

<file path=xl/sharedStrings.xml><?xml version="1.0" encoding="utf-8"?>
<sst xmlns="http://schemas.openxmlformats.org/spreadsheetml/2006/main" count="38" uniqueCount="33">
  <si>
    <t>CATEGORY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</si>
  <si>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</si>
  <si>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</si>
  <si>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</si>
  <si>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</si>
  <si>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</si>
  <si>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</si>
  <si>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</si>
  <si>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</si>
  <si>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</si>
  <si>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</si>
  <si>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</si>
  <si>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</si>
  <si>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Board Operations</t>
  </si>
  <si>
    <t xml:space="preserve">   Carney, Kelehan, Bresler, Scherr</t>
  </si>
  <si>
    <t xml:space="preserve">   Pessin Katz Law </t>
  </si>
  <si>
    <t>Nussbaum Law</t>
  </si>
  <si>
    <t>Special Education</t>
  </si>
  <si>
    <t xml:space="preserve">   Nussbaum Law</t>
  </si>
  <si>
    <t>Ethics Panel</t>
  </si>
  <si>
    <t>Carney, Kelehan, Bresler, Scherr</t>
  </si>
  <si>
    <t xml:space="preserve">   Law Office of Roger C. Thomas</t>
  </si>
  <si>
    <t>Facilities</t>
  </si>
  <si>
    <t>Personnel</t>
  </si>
  <si>
    <t>Student</t>
  </si>
  <si>
    <t>TOTAL</t>
  </si>
  <si>
    <t>Appeals/MSBE</t>
  </si>
  <si>
    <t>Venable</t>
  </si>
  <si>
    <t>Kramon &amp; Graham</t>
  </si>
  <si>
    <t xml:space="preserve">CRC </t>
  </si>
  <si>
    <t>Stark and Keenan</t>
  </si>
  <si>
    <t>FY 2022 YTD</t>
  </si>
  <si>
    <t>Brown, Goldstein,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</si>
</sst>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3" borderId="1" xfId="0" applyFont="1" applyFill="1" applyBorder="1" applyAlignment="1" applyProtection="1">
      <alignment horizontal="left"/>
      <protection locked="0"/>
    </xf>
    <xf numFmtId="44" fontId="4" fillId="3" borderId="1" xfId="1" applyFont="1" applyFill="1" applyBorder="1" applyProtection="1">
      <protection locked="0"/>
    </xf>
    <xf numFmtId="164" fontId="4" fillId="3" borderId="1" xfId="1" applyNumberFormat="1" applyFont="1" applyFill="1" applyBorder="1" applyProtection="1">
      <protection locked="0"/>
    </xf>
    <xf numFmtId="44" fontId="4" fillId="3" borderId="1" xfId="1" applyFont="1" applyFill="1" applyBorder="1" applyProtection="1"/>
    <xf numFmtId="0" fontId="5" fillId="0" borderId="1" xfId="0" applyFont="1" applyBorder="1"/>
    <xf numFmtId="44" fontId="5" fillId="0" borderId="1" xfId="1" applyFont="1" applyBorder="1"/>
    <xf numFmtId="164" fontId="5" fillId="0" borderId="1" xfId="1" applyNumberFormat="1" applyFont="1" applyBorder="1"/>
    <xf numFmtId="44" fontId="5" fillId="0" borderId="1" xfId="1" applyFont="1" applyBorder="1" applyProtection="1"/>
    <xf numFmtId="44" fontId="6" fillId="0" borderId="1" xfId="1" applyFont="1" applyBorder="1"/>
    <xf numFmtId="164" fontId="6" fillId="0" borderId="1" xfId="1" applyNumberFormat="1" applyFont="1" applyBorder="1"/>
    <xf numFmtId="0" fontId="4" fillId="3" borderId="1" xfId="0" applyFont="1" applyFill="1" applyBorder="1"/>
    <xf numFmtId="44" fontId="4" fillId="3" borderId="1" xfId="1" applyFont="1" applyFill="1" applyBorder="1"/>
    <xf numFmtId="44" fontId="0" fillId="0" borderId="0" xfId="0" applyNumberFormat="1"/>
    <xf numFmtId="164" fontId="0" fillId="0" borderId="0" xfId="0" applyNumberFormat="1"/>
    <xf numFmtId="44" fontId="5" fillId="0" borderId="1" xfId="1" applyFont="1" applyFill="1" applyBorder="1"/>
    <xf numFmtId="0" fontId="5" fillId="4" borderId="1" xfId="0" applyFont="1" applyFill="1" applyBorder="1" applyAlignment="1" applyProtection="1">
      <alignment horizontal="left"/>
      <protection locked="0"/>
    </xf>
    <xf numFmtId="44" fontId="4" fillId="4" borderId="1" xfId="1" applyFont="1" applyFill="1" applyBorder="1" applyProtection="1">
      <protection locked="0"/>
    </xf>
    <xf numFmtId="44" fontId="6" fillId="4" borderId="1" xfId="1" applyFont="1" applyFill="1" applyBorder="1" applyProtection="1">
      <protection locked="0"/>
    </xf>
    <xf numFmtId="164" fontId="4" fillId="4" borderId="1" xfId="1" applyNumberFormat="1" applyFont="1" applyFill="1" applyBorder="1" applyProtection="1">
      <protection locked="0"/>
    </xf>
    <xf numFmtId="44" fontId="4" fillId="4" borderId="1" xfId="1" applyFont="1" applyFill="1" applyBorder="1" applyProtection="1"/>
    <xf numFmtId="44" fontId="6" fillId="0" borderId="1" xfId="1" applyFont="1" applyBorder="1" applyProtection="1"/>
    <xf numFmtId="0" fontId="4" fillId="3" borderId="1" xfId="0" applyFont="1" applyFill="1" applyBorder="1" applyProtection="1">
      <protection locked="0"/>
    </xf>
    <xf numFmtId="44" fontId="3" fillId="3" borderId="1" xfId="1" applyFont="1" applyFill="1" applyBorder="1"/>
    <xf numFmtId="44" fontId="5" fillId="0" borderId="1" xfId="1" applyFont="1" applyBorder="1" applyProtection="1">
      <protection locked="0"/>
    </xf>
    <xf numFmtId="0" fontId="4" fillId="5" borderId="1" xfId="0" applyFont="1" applyFill="1" applyBorder="1" applyProtection="1">
      <protection locked="0"/>
    </xf>
    <xf numFmtId="44" fontId="3" fillId="5" borderId="1" xfId="1" applyFont="1" applyFill="1" applyBorder="1"/>
    <xf numFmtId="44" fontId="4" fillId="5" borderId="1" xfId="1" applyFont="1" applyFill="1" applyBorder="1" applyProtection="1">
      <protection locked="0"/>
    </xf>
    <xf numFmtId="164" fontId="4" fillId="5" borderId="1" xfId="1" applyNumberFormat="1" applyFont="1" applyFill="1" applyBorder="1" applyProtection="1">
      <protection locked="0"/>
    </xf>
    <xf numFmtId="44" fontId="4" fillId="5" borderId="1" xfId="1" applyFont="1" applyFill="1" applyBorder="1" applyProtection="1"/>
    <xf numFmtId="0" fontId="3" fillId="3" borderId="4" xfId="0" applyFont="1" applyFill="1" applyBorder="1" applyProtection="1">
      <protection locked="0"/>
    </xf>
    <xf numFmtId="44" fontId="7" fillId="3" borderId="1" xfId="0" applyNumberFormat="1" applyFont="1" applyFill="1" applyBorder="1"/>
    <xf numFmtId="44" fontId="2" fillId="3" borderId="1" xfId="0" applyNumberFormat="1" applyFont="1" applyFill="1" applyBorder="1"/>
    <xf numFmtId="164" fontId="2" fillId="3" borderId="1" xfId="0" applyNumberFormat="1" applyFont="1" applyFill="1" applyBorder="1"/>
    <xf numFmtId="164" fontId="5" fillId="0" borderId="1" xfId="1" applyNumberFormat="1" applyFont="1" applyFill="1" applyBorder="1"/>
    <xf numFmtId="44" fontId="6" fillId="0" borderId="1" xfId="1" applyFont="1" applyFill="1" applyBorder="1"/>
    <xf numFmtId="164" fontId="6" fillId="0" borderId="1" xfId="1" applyNumberFormat="1" applyFont="1" applyFill="1" applyBorder="1"/>
    <xf numFmtId="44" fontId="0" fillId="0" borderId="1" xfId="1" applyFont="1" applyFill="1" applyBorder="1"/>
    <xf numFmtId="44" fontId="4" fillId="0" borderId="1" xfId="1" applyFont="1" applyFill="1" applyBorder="1" applyProtection="1">
      <protection locked="0"/>
    </xf>
    <xf numFmtId="164" fontId="4" fillId="0" borderId="1" xfId="1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1E44-5F38-4FB2-9839-B70DC57A12D6}">
  <dimension ref="A1:N25"/>
  <sheetViews>
    <sheetView tabSelected="1" workbookViewId="0">
      <selection activeCell="A5" sqref="A5"/>
    </sheetView>
  </sheetViews>
  <sheetFormatPr defaultRowHeight="14.5" x14ac:dyDescent="0.35"/>
  <cols>
    <col min="1" max="1" width="31.26953125" bestFit="1" customWidth="1"/>
    <col min="2" max="2" width="11.81640625" bestFit="1" customWidth="1"/>
    <col min="3" max="4" width="12.1796875" bestFit="1" customWidth="1"/>
    <col min="5" max="5" width="11.54296875" bestFit="1" customWidth="1"/>
    <col min="6" max="6" width="10.7265625" bestFit="1" customWidth="1"/>
    <col min="7" max="7" width="10.1796875" bestFit="1" customWidth="1"/>
    <col min="8" max="8" width="11.81640625" bestFit="1" customWidth="1"/>
    <col min="9" max="11" width="12.1796875" bestFit="1" customWidth="1"/>
    <col min="12" max="13" width="11.54296875" bestFit="1" customWidth="1"/>
    <col min="14" max="14" width="13.1796875" bestFit="1" customWidth="1"/>
  </cols>
  <sheetData>
    <row r="1" spans="1:14" x14ac:dyDescent="0.3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31</v>
      </c>
    </row>
    <row r="2" spans="1:14" x14ac:dyDescent="0.35">
      <c r="A2" s="7" t="s">
        <v>13</v>
      </c>
      <c r="B2" s="8">
        <f t="shared" ref="B2:M2" si="0">SUM(B3:B7)</f>
        <v>7068</v>
      </c>
      <c r="C2" s="8">
        <f t="shared" si="0"/>
        <v>13392.17</v>
      </c>
      <c r="D2" s="8">
        <f t="shared" si="0"/>
        <v>38117.619999999995</v>
      </c>
      <c r="E2" s="8">
        <f t="shared" si="0"/>
        <v>40786.630000000005</v>
      </c>
      <c r="F2" s="9">
        <f t="shared" si="0"/>
        <v>19546.419999999998</v>
      </c>
      <c r="G2" s="9">
        <f t="shared" si="0"/>
        <v>18061.18</v>
      </c>
      <c r="H2" s="8">
        <f t="shared" si="0"/>
        <v>11724.2</v>
      </c>
      <c r="I2" s="8">
        <f t="shared" si="0"/>
        <v>6582.68</v>
      </c>
      <c r="J2" s="8">
        <f t="shared" si="0"/>
        <v>9529.89</v>
      </c>
      <c r="K2" s="8">
        <f t="shared" si="0"/>
        <v>24719.360000000001</v>
      </c>
      <c r="L2" s="8">
        <f t="shared" si="0"/>
        <v>4005</v>
      </c>
      <c r="M2" s="8">
        <f t="shared" si="0"/>
        <v>5259</v>
      </c>
      <c r="N2" s="10">
        <f>SUM(N3:N7)</f>
        <v>198792.14999999997</v>
      </c>
    </row>
    <row r="3" spans="1:14" x14ac:dyDescent="0.35">
      <c r="A3" s="11" t="s">
        <v>14</v>
      </c>
      <c r="B3" s="12">
        <v>6420</v>
      </c>
      <c r="C3" s="12">
        <v>7890</v>
      </c>
      <c r="D3" s="21">
        <v>15600</v>
      </c>
      <c r="E3" s="21">
        <v>10680</v>
      </c>
      <c r="F3" s="40">
        <v>8100</v>
      </c>
      <c r="G3" s="40">
        <v>8010</v>
      </c>
      <c r="H3" s="21">
        <v>3960</v>
      </c>
      <c r="I3" s="21">
        <v>2760</v>
      </c>
      <c r="J3" s="21">
        <v>4890</v>
      </c>
      <c r="K3" s="21">
        <v>60</v>
      </c>
      <c r="L3" s="21">
        <v>3510</v>
      </c>
      <c r="M3" s="21">
        <v>2190</v>
      </c>
      <c r="N3" s="14">
        <f>SUM(B3,C3,D3,E3,F3,G3,H3,I3,J3,K3,L3,M3)</f>
        <v>74070</v>
      </c>
    </row>
    <row r="4" spans="1:14" x14ac:dyDescent="0.35">
      <c r="A4" s="11" t="s">
        <v>32</v>
      </c>
      <c r="B4" s="12">
        <v>0</v>
      </c>
      <c r="C4" s="12">
        <v>5502.17</v>
      </c>
      <c r="D4" s="21">
        <v>20972.62</v>
      </c>
      <c r="E4" s="21">
        <v>30106.63</v>
      </c>
      <c r="F4" s="40">
        <v>11446.42</v>
      </c>
      <c r="G4" s="40">
        <v>10051.18</v>
      </c>
      <c r="H4" s="21">
        <v>7764.2</v>
      </c>
      <c r="I4" s="21">
        <v>2540.1799999999998</v>
      </c>
      <c r="J4" s="21">
        <v>2839.89</v>
      </c>
      <c r="K4" s="21">
        <v>24254.36</v>
      </c>
      <c r="L4" s="21"/>
      <c r="M4" s="21">
        <v>3069</v>
      </c>
      <c r="N4" s="14">
        <f>SUM(B4:M4)</f>
        <v>118546.64999999998</v>
      </c>
    </row>
    <row r="5" spans="1:14" x14ac:dyDescent="0.35">
      <c r="A5" s="11" t="s">
        <v>16</v>
      </c>
      <c r="B5" s="12">
        <v>0</v>
      </c>
      <c r="C5" s="12">
        <v>0</v>
      </c>
      <c r="D5" s="21">
        <v>0</v>
      </c>
      <c r="E5" s="21">
        <v>0</v>
      </c>
      <c r="F5" s="40">
        <v>0</v>
      </c>
      <c r="G5" s="40">
        <v>0</v>
      </c>
      <c r="H5" s="21">
        <v>0</v>
      </c>
      <c r="I5" s="21">
        <v>1282.5</v>
      </c>
      <c r="J5" s="21">
        <v>1800</v>
      </c>
      <c r="K5" s="21">
        <v>405</v>
      </c>
      <c r="L5" s="21">
        <v>0</v>
      </c>
      <c r="M5" s="21"/>
      <c r="N5" s="14">
        <f>SUM(B5:M5)</f>
        <v>3487.5</v>
      </c>
    </row>
    <row r="6" spans="1:14" x14ac:dyDescent="0.35">
      <c r="A6" s="11" t="s">
        <v>28</v>
      </c>
      <c r="B6" s="12">
        <v>0</v>
      </c>
      <c r="C6" s="12">
        <v>0</v>
      </c>
      <c r="D6" s="21">
        <v>1545</v>
      </c>
      <c r="E6" s="21">
        <v>0</v>
      </c>
      <c r="F6" s="40">
        <v>0</v>
      </c>
      <c r="G6" s="40">
        <v>0</v>
      </c>
      <c r="H6" s="21">
        <v>0</v>
      </c>
      <c r="I6" s="21">
        <v>0</v>
      </c>
      <c r="J6" s="21">
        <v>0</v>
      </c>
      <c r="K6" s="21">
        <v>0</v>
      </c>
      <c r="L6" s="21">
        <v>495</v>
      </c>
      <c r="M6" s="21"/>
      <c r="N6" s="14">
        <f>SUM(B6,C6,D6,E6,F6,G6,H6,I6,J6,K6,L6,M6)</f>
        <v>2040</v>
      </c>
    </row>
    <row r="7" spans="1:14" x14ac:dyDescent="0.35">
      <c r="A7" s="11" t="s">
        <v>27</v>
      </c>
      <c r="B7" s="15">
        <v>648</v>
      </c>
      <c r="C7" s="15">
        <v>0</v>
      </c>
      <c r="D7" s="41">
        <v>0</v>
      </c>
      <c r="E7" s="41">
        <v>0</v>
      </c>
      <c r="F7" s="42">
        <v>0</v>
      </c>
      <c r="G7" s="40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/>
      <c r="N7" s="14">
        <f>SUM(B7,C7,D7,E7,F7,G7,H7,I7,J7,K7,L7,M7)</f>
        <v>648</v>
      </c>
    </row>
    <row r="8" spans="1:14" x14ac:dyDescent="0.35">
      <c r="A8" s="17" t="s">
        <v>17</v>
      </c>
      <c r="B8" s="18">
        <f>SUM(B9:B11)</f>
        <v>2002.5</v>
      </c>
      <c r="C8" s="8">
        <f>SUM(C9:C11)</f>
        <v>1215.5</v>
      </c>
      <c r="D8" s="8">
        <f>SUM(D9,D10,D11)</f>
        <v>2430</v>
      </c>
      <c r="E8" s="8">
        <f t="shared" ref="E8:M8" si="1">SUM(E9:E11)</f>
        <v>2857.5</v>
      </c>
      <c r="F8" s="9">
        <f t="shared" si="1"/>
        <v>3127.5</v>
      </c>
      <c r="G8" s="9">
        <f t="shared" si="1"/>
        <v>2790</v>
      </c>
      <c r="H8" s="8">
        <f t="shared" si="1"/>
        <v>3639.7</v>
      </c>
      <c r="I8" s="8">
        <f t="shared" si="1"/>
        <v>2160</v>
      </c>
      <c r="J8" s="8">
        <f t="shared" si="1"/>
        <v>1290</v>
      </c>
      <c r="K8" s="8">
        <f t="shared" si="1"/>
        <v>2857.5</v>
      </c>
      <c r="L8" s="8">
        <f t="shared" si="1"/>
        <v>1770</v>
      </c>
      <c r="M8" s="8">
        <f t="shared" si="1"/>
        <v>472.5</v>
      </c>
      <c r="N8" s="10">
        <f>SUM(B8:M8)</f>
        <v>26612.7</v>
      </c>
    </row>
    <row r="9" spans="1:14" x14ac:dyDescent="0.35">
      <c r="A9" s="11" t="s">
        <v>14</v>
      </c>
      <c r="B9" s="15"/>
      <c r="C9" s="15"/>
      <c r="D9" s="15"/>
      <c r="E9" s="41"/>
      <c r="F9" s="42"/>
      <c r="G9" s="40"/>
      <c r="H9" s="21"/>
      <c r="I9" s="21"/>
      <c r="J9" s="21">
        <v>750</v>
      </c>
      <c r="K9" s="21">
        <v>2250</v>
      </c>
      <c r="L9" s="21">
        <v>1770</v>
      </c>
      <c r="M9" s="21"/>
      <c r="N9" s="14">
        <f>SUM(B9,C9,D9,F9,E9,G9,H9,I9,J9,K9,L9,M9)</f>
        <v>4770</v>
      </c>
    </row>
    <row r="10" spans="1:14" x14ac:dyDescent="0.35">
      <c r="A10" s="11" t="s">
        <v>18</v>
      </c>
      <c r="B10" s="12">
        <v>2002.5</v>
      </c>
      <c r="C10" s="12">
        <v>1215.5</v>
      </c>
      <c r="D10" s="12">
        <v>2430</v>
      </c>
      <c r="E10" s="43">
        <v>2857.5</v>
      </c>
      <c r="F10" s="40">
        <v>3127.5</v>
      </c>
      <c r="G10" s="40">
        <v>2790</v>
      </c>
      <c r="H10" s="21">
        <v>3639.7</v>
      </c>
      <c r="I10" s="21">
        <v>2160</v>
      </c>
      <c r="J10" s="20">
        <v>540</v>
      </c>
      <c r="K10" s="21">
        <v>607.5</v>
      </c>
      <c r="L10" s="21">
        <v>0</v>
      </c>
      <c r="M10" s="21">
        <v>472.5</v>
      </c>
      <c r="N10" s="14">
        <f>SUM(B10,C10,D10,E10,F10,G10,H10,I10,J10,K10,L10,M10)</f>
        <v>21842.7</v>
      </c>
    </row>
    <row r="11" spans="1:14" x14ac:dyDescent="0.35">
      <c r="A11" s="11" t="s">
        <v>29</v>
      </c>
      <c r="B11" s="12"/>
      <c r="C11" s="12"/>
      <c r="D11" s="12"/>
      <c r="E11" s="21"/>
      <c r="F11" s="40"/>
      <c r="G11" s="40"/>
      <c r="H11" s="21"/>
      <c r="I11" s="21"/>
      <c r="J11" s="21"/>
      <c r="K11" s="21"/>
      <c r="L11" s="21"/>
      <c r="M11" s="21"/>
      <c r="N11" s="14">
        <f>SUM(B11,C11,D11,E11,F11,G11,H11,I11,J11,L11,K11,M11)</f>
        <v>0</v>
      </c>
    </row>
    <row r="12" spans="1:14" x14ac:dyDescent="0.35">
      <c r="A12" s="7" t="s">
        <v>19</v>
      </c>
      <c r="B12" s="8">
        <f t="shared" ref="B12:M12" si="2">SUM(B13:B14)</f>
        <v>0</v>
      </c>
      <c r="C12" s="8">
        <f t="shared" si="2"/>
        <v>0</v>
      </c>
      <c r="D12" s="8">
        <f t="shared" si="2"/>
        <v>0</v>
      </c>
      <c r="E12" s="8">
        <f t="shared" si="2"/>
        <v>0</v>
      </c>
      <c r="F12" s="9">
        <f t="shared" si="2"/>
        <v>0</v>
      </c>
      <c r="G12" s="9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10">
        <f>SUM(B12:M12)</f>
        <v>0</v>
      </c>
    </row>
    <row r="13" spans="1:14" x14ac:dyDescent="0.35">
      <c r="A13" s="22" t="s">
        <v>20</v>
      </c>
      <c r="B13" s="23"/>
      <c r="C13" s="24"/>
      <c r="D13" s="24"/>
      <c r="E13" s="23"/>
      <c r="F13" s="25"/>
      <c r="G13" s="25"/>
      <c r="H13" s="23"/>
      <c r="I13" s="23"/>
      <c r="J13" s="23"/>
      <c r="K13" s="23">
        <v>0</v>
      </c>
      <c r="L13" s="23">
        <v>0</v>
      </c>
      <c r="M13" s="23"/>
      <c r="N13" s="26">
        <f>SUM(B13,C13,D13,E13,F13,G13,H13,I13,J13,K13,L13,M13)</f>
        <v>0</v>
      </c>
    </row>
    <row r="14" spans="1:14" x14ac:dyDescent="0.35">
      <c r="A14" s="11" t="s">
        <v>21</v>
      </c>
      <c r="B14" s="15"/>
      <c r="C14" s="15"/>
      <c r="D14" s="15"/>
      <c r="E14" s="15"/>
      <c r="F14" s="16"/>
      <c r="G14" s="16"/>
      <c r="H14" s="15"/>
      <c r="I14" s="15"/>
      <c r="J14" s="15"/>
      <c r="K14" s="15"/>
      <c r="L14" s="15">
        <v>0</v>
      </c>
      <c r="M14" s="15"/>
      <c r="N14" s="27">
        <f>SUM(B14,C14,D14,E14,F14,G14,H14,I14,J14,K14,L14,M14)</f>
        <v>0</v>
      </c>
    </row>
    <row r="15" spans="1:14" x14ac:dyDescent="0.35">
      <c r="A15" s="28" t="s">
        <v>22</v>
      </c>
      <c r="B15" s="8">
        <f t="shared" ref="B15:M15" si="3">SUM(B16:B16)</f>
        <v>0</v>
      </c>
      <c r="C15" s="8">
        <f t="shared" si="3"/>
        <v>0</v>
      </c>
      <c r="D15" s="8">
        <f t="shared" si="3"/>
        <v>0</v>
      </c>
      <c r="E15" s="8">
        <f t="shared" si="3"/>
        <v>0</v>
      </c>
      <c r="F15" s="9">
        <f t="shared" si="3"/>
        <v>0</v>
      </c>
      <c r="G15" s="9">
        <f t="shared" si="3"/>
        <v>0</v>
      </c>
      <c r="H15" s="8">
        <f t="shared" si="3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10">
        <f>SUM(B15:M15)</f>
        <v>0</v>
      </c>
    </row>
    <row r="16" spans="1:14" x14ac:dyDescent="0.35">
      <c r="A16" s="11" t="s">
        <v>15</v>
      </c>
      <c r="B16" s="12"/>
      <c r="C16" s="12"/>
      <c r="D16" s="15"/>
      <c r="E16" s="12"/>
      <c r="F16" s="16"/>
      <c r="G16" s="16"/>
      <c r="H16" s="15"/>
      <c r="I16" s="15"/>
      <c r="J16" s="15"/>
      <c r="K16" s="15"/>
      <c r="L16" s="15"/>
      <c r="M16" s="15"/>
      <c r="N16" s="14">
        <f>SUM(B16,C16,D16,E16,F16,G16,H16,I16,J16,K16,L16,M16)</f>
        <v>0</v>
      </c>
    </row>
    <row r="17" spans="1:14" x14ac:dyDescent="0.35">
      <c r="A17" s="28" t="s">
        <v>23</v>
      </c>
      <c r="B17" s="29">
        <f t="shared" ref="B17:M17" si="4">SUM(B18:B20)</f>
        <v>175</v>
      </c>
      <c r="C17" s="8">
        <f t="shared" si="4"/>
        <v>3863.71</v>
      </c>
      <c r="D17" s="8">
        <f t="shared" si="4"/>
        <v>9829</v>
      </c>
      <c r="E17" s="8">
        <f t="shared" si="4"/>
        <v>7355.82</v>
      </c>
      <c r="F17" s="9">
        <f t="shared" si="4"/>
        <v>2869.46</v>
      </c>
      <c r="G17" s="9">
        <f t="shared" si="4"/>
        <v>7335</v>
      </c>
      <c r="H17" s="8">
        <f t="shared" si="4"/>
        <v>15872.18</v>
      </c>
      <c r="I17" s="9">
        <f t="shared" si="4"/>
        <v>4252.5</v>
      </c>
      <c r="J17" s="8">
        <f t="shared" si="4"/>
        <v>2137.5</v>
      </c>
      <c r="K17" s="8">
        <f t="shared" si="4"/>
        <v>202.5</v>
      </c>
      <c r="L17" s="8">
        <f t="shared" si="4"/>
        <v>1268</v>
      </c>
      <c r="M17" s="8">
        <f t="shared" si="4"/>
        <v>337.5</v>
      </c>
      <c r="N17" s="10">
        <f>SUM(N18:N20)</f>
        <v>55498.17</v>
      </c>
    </row>
    <row r="18" spans="1:14" x14ac:dyDescent="0.35">
      <c r="A18" s="11" t="s">
        <v>14</v>
      </c>
      <c r="B18" s="30"/>
      <c r="C18" s="19">
        <v>2648.71</v>
      </c>
      <c r="D18" s="19">
        <v>7264</v>
      </c>
      <c r="E18" s="20">
        <v>3870</v>
      </c>
      <c r="F18" s="20">
        <v>484.46</v>
      </c>
      <c r="G18" s="20">
        <v>5490</v>
      </c>
      <c r="H18" s="20">
        <v>10729.66</v>
      </c>
      <c r="I18" s="20">
        <v>4050</v>
      </c>
      <c r="J18" s="20">
        <v>90</v>
      </c>
      <c r="K18" s="20">
        <v>0</v>
      </c>
      <c r="L18" s="20">
        <v>0</v>
      </c>
      <c r="M18" s="20"/>
      <c r="N18" s="19">
        <f>SUM(B18,C18,D18,E18,F18,G18,H18,I18,J18,K18,L18,M18)</f>
        <v>34626.83</v>
      </c>
    </row>
    <row r="19" spans="1:14" x14ac:dyDescent="0.35">
      <c r="A19" s="11" t="s">
        <v>30</v>
      </c>
      <c r="B19" s="30">
        <v>175</v>
      </c>
      <c r="C19" s="19"/>
      <c r="D19" s="19"/>
      <c r="F19" s="20"/>
      <c r="G19" s="20"/>
      <c r="H19" s="20"/>
      <c r="I19" s="20"/>
      <c r="J19" s="20"/>
      <c r="K19" s="20"/>
      <c r="L19" s="20">
        <v>0</v>
      </c>
      <c r="M19" s="20"/>
      <c r="N19" s="20">
        <f>SUM(B19:M19)</f>
        <v>175</v>
      </c>
    </row>
    <row r="20" spans="1:14" x14ac:dyDescent="0.35">
      <c r="A20" s="11" t="s">
        <v>16</v>
      </c>
      <c r="B20" s="12"/>
      <c r="C20" s="12">
        <v>1215</v>
      </c>
      <c r="D20" s="12">
        <v>2565</v>
      </c>
      <c r="E20" s="21">
        <v>3485.82</v>
      </c>
      <c r="F20" s="40">
        <v>2385</v>
      </c>
      <c r="G20" s="40">
        <v>1845</v>
      </c>
      <c r="H20" s="21">
        <v>5142.5200000000004</v>
      </c>
      <c r="I20" s="21">
        <v>202.5</v>
      </c>
      <c r="J20" s="21">
        <v>2047.5</v>
      </c>
      <c r="K20" s="21">
        <v>202.5</v>
      </c>
      <c r="L20" s="21">
        <v>1268</v>
      </c>
      <c r="M20" s="21">
        <v>337.5</v>
      </c>
      <c r="N20" s="14">
        <f>SUM(B20,C20,D20,E20,F20,G20,H20,I20,J20,K20,L20,M20)</f>
        <v>20696.34</v>
      </c>
    </row>
    <row r="21" spans="1:14" x14ac:dyDescent="0.35">
      <c r="A21" s="28" t="s">
        <v>26</v>
      </c>
      <c r="B21" s="8">
        <f t="shared" ref="B21:M21" si="5">SUM(B22:B22)</f>
        <v>0</v>
      </c>
      <c r="C21" s="8">
        <f t="shared" si="5"/>
        <v>0</v>
      </c>
      <c r="D21" s="8">
        <f t="shared" si="5"/>
        <v>0</v>
      </c>
      <c r="E21" s="44">
        <f t="shared" si="5"/>
        <v>0</v>
      </c>
      <c r="F21" s="45">
        <f t="shared" si="5"/>
        <v>0</v>
      </c>
      <c r="G21" s="45">
        <f t="shared" si="5"/>
        <v>0</v>
      </c>
      <c r="H21" s="44">
        <f t="shared" si="5"/>
        <v>0</v>
      </c>
      <c r="I21" s="44">
        <f t="shared" si="5"/>
        <v>0</v>
      </c>
      <c r="J21" s="44">
        <f t="shared" si="5"/>
        <v>0</v>
      </c>
      <c r="K21" s="44">
        <f t="shared" si="5"/>
        <v>250.35</v>
      </c>
      <c r="L21" s="44">
        <f t="shared" si="5"/>
        <v>0</v>
      </c>
      <c r="M21" s="44">
        <f t="shared" si="5"/>
        <v>150</v>
      </c>
      <c r="N21" s="10">
        <f>SUM(B21:M21)</f>
        <v>400.35</v>
      </c>
    </row>
    <row r="22" spans="1:14" x14ac:dyDescent="0.35">
      <c r="A22" s="11" t="s">
        <v>14</v>
      </c>
      <c r="D22" s="19"/>
      <c r="F22" s="20"/>
      <c r="G22" s="20"/>
      <c r="K22">
        <v>250.35</v>
      </c>
      <c r="M22">
        <v>150</v>
      </c>
      <c r="N22" s="19">
        <f>SUM(B22,C22,D22,E22,F22,G22,H22,I22,J22,K22,L22,M22)</f>
        <v>400.35</v>
      </c>
    </row>
    <row r="23" spans="1:14" x14ac:dyDescent="0.35">
      <c r="A23" s="31" t="s">
        <v>24</v>
      </c>
      <c r="B23" s="32">
        <f t="shared" ref="B23:M23" si="6">SUM(B24:B24)</f>
        <v>0</v>
      </c>
      <c r="C23" s="33">
        <f t="shared" si="6"/>
        <v>0</v>
      </c>
      <c r="D23" s="33">
        <f t="shared" si="6"/>
        <v>0</v>
      </c>
      <c r="E23" s="33">
        <f t="shared" si="6"/>
        <v>0</v>
      </c>
      <c r="F23" s="34">
        <f t="shared" si="6"/>
        <v>0</v>
      </c>
      <c r="G23" s="34">
        <f t="shared" si="6"/>
        <v>0</v>
      </c>
      <c r="H23" s="33">
        <f t="shared" si="6"/>
        <v>0</v>
      </c>
      <c r="I23" s="33">
        <f t="shared" si="6"/>
        <v>0</v>
      </c>
      <c r="J23" s="33">
        <f t="shared" si="6"/>
        <v>0</v>
      </c>
      <c r="K23" s="33">
        <f t="shared" si="6"/>
        <v>0</v>
      </c>
      <c r="L23" s="33">
        <f t="shared" si="6"/>
        <v>0</v>
      </c>
      <c r="M23" s="33">
        <f t="shared" si="6"/>
        <v>0</v>
      </c>
      <c r="N23" s="35">
        <f>SUM(B23:M23)</f>
        <v>0</v>
      </c>
    </row>
    <row r="24" spans="1:14" x14ac:dyDescent="0.35">
      <c r="A24" s="11" t="s">
        <v>15</v>
      </c>
      <c r="B24" s="12"/>
      <c r="C24" s="12"/>
      <c r="D24" s="12">
        <v>0</v>
      </c>
      <c r="E24" s="12"/>
      <c r="F24" s="13"/>
      <c r="G24" s="13"/>
      <c r="H24" s="12"/>
      <c r="I24" s="12"/>
      <c r="J24" s="12"/>
      <c r="K24" s="12"/>
      <c r="L24" s="12"/>
      <c r="M24" s="12"/>
      <c r="N24" s="14">
        <f>SUM(B24,C24,D24,E24,F24,G24,H24,I24,J24,K24,L24,M24)</f>
        <v>0</v>
      </c>
    </row>
    <row r="25" spans="1:14" x14ac:dyDescent="0.35">
      <c r="A25" s="36" t="s">
        <v>25</v>
      </c>
      <c r="B25" s="37">
        <f>SUM(B23,B21,B17,B15,B12,B8,B2)</f>
        <v>9245.5</v>
      </c>
      <c r="C25" s="37">
        <f>SUM(C23,C21,C17,C15,C12,C8,C2)</f>
        <v>18471.38</v>
      </c>
      <c r="D25" s="37">
        <f>SUM(D23,D21,D17,D12,D8,D2)</f>
        <v>50376.619999999995</v>
      </c>
      <c r="E25" s="38">
        <f>SUM(E23,E21,E17,E15,E12,E8,E2)</f>
        <v>50999.950000000004</v>
      </c>
      <c r="F25" s="39">
        <f>SUM(F23,F21,F17,F15,F12,F8,F2)</f>
        <v>25543.379999999997</v>
      </c>
      <c r="G25" s="39">
        <f>SUM(G23,G21,G17,G15,G12,G8,G2)</f>
        <v>28186.18</v>
      </c>
      <c r="H25" s="38">
        <f>SUM(H23,H21,H17,H15,H12,H8,H2)</f>
        <v>31236.080000000002</v>
      </c>
      <c r="I25" s="38">
        <f>SUM(I2+I17+I8)</f>
        <v>12995.18</v>
      </c>
      <c r="J25" s="38">
        <f>SUM(J23,J21,J17,J15,J12,J8,J2)</f>
        <v>12957.39</v>
      </c>
      <c r="K25" s="38">
        <f>SUM(K23,K21, K17,K15,K12,K8,K2)</f>
        <v>28029.71</v>
      </c>
      <c r="L25" s="38">
        <f>SUM(L23,L21,L17,L15,L12,L8,L2)</f>
        <v>7043</v>
      </c>
      <c r="M25" s="38">
        <f>SUM(M23,M21,M17,M15,M12,M8,M2)</f>
        <v>6219</v>
      </c>
      <c r="N25" s="38">
        <f>SUM(N23,N21,N17,N15,N12,N8,N2)</f>
        <v>281303.37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A681563C4B042810E8A910E85D674" ma:contentTypeVersion="15" ma:contentTypeDescription="Create a new document." ma:contentTypeScope="" ma:versionID="4471d38c675f8d9276acd89373411848">
  <xsd:schema xmlns:xsd="http://www.w3.org/2001/XMLSchema" xmlns:xs="http://www.w3.org/2001/XMLSchema" xmlns:p="http://schemas.microsoft.com/office/2006/metadata/properties" xmlns:ns2="aee3449c-15f6-4759-adcf-daf1d0a6656f" xmlns:ns3="70f35510-9c01-4b8b-ab15-d435be8f0569" targetNamespace="http://schemas.microsoft.com/office/2006/metadata/properties" ma:root="true" ma:fieldsID="5f453288a14cd53afe59baf7883b8ff4" ns2:_="" ns3:_="">
    <xsd:import namespace="aee3449c-15f6-4759-adcf-daf1d0a6656f"/>
    <xsd:import namespace="70f35510-9c01-4b8b-ab15-d435be8f05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3449c-15f6-4759-adcf-daf1d0a66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35510-9c01-4b8b-ab15-d435be8f0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a302aaa-ec08-47d2-a50c-25603c6938bb}" ma:internalName="TaxCatchAll" ma:showField="CatchAllData" ma:web="70f35510-9c01-4b8b-ab15-d435be8f05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f35510-9c01-4b8b-ab15-d435be8f0569" xsi:nil="true"/>
    <lcf76f155ced4ddcb4097134ff3c332f xmlns="aee3449c-15f6-4759-adcf-daf1d0a6656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7F351D-3B6A-4CDB-BC8D-8F25252CC3F6}"/>
</file>

<file path=customXml/itemProps2.xml><?xml version="1.0" encoding="utf-8"?>
<ds:datastoreItem xmlns:ds="http://schemas.openxmlformats.org/officeDocument/2006/customXml" ds:itemID="{FDED9228-20E7-419D-9827-4B6925466581}"/>
</file>

<file path=customXml/itemProps3.xml><?xml version="1.0" encoding="utf-8"?>
<ds:datastoreItem xmlns:ds="http://schemas.openxmlformats.org/officeDocument/2006/customXml" ds:itemID="{3FD9E908-6CFA-4AF4-A237-926621796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Kennison</dc:creator>
  <cp:lastModifiedBy>Danielle Lueking</cp:lastModifiedBy>
  <dcterms:created xsi:type="dcterms:W3CDTF">2022-05-31T13:00:23Z</dcterms:created>
  <dcterms:modified xsi:type="dcterms:W3CDTF">2022-09-20T14:21:35Z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0x010100E54A681563C4B042810E8A910E85D674</vt:lpwstr>
  </property>
</Properties>
</file>